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gis_editing\projects_current\24k_2013\24k_gm77_rimrock_tieton_weddle\spreadsheets\PEH_tables_new_numbers_11_1_2017_jes\"/>
    </mc:Choice>
  </mc:AlternateContent>
  <bookViews>
    <workbookView xWindow="0" yWindow="0" windowWidth="26730" windowHeight="5385"/>
  </bookViews>
  <sheets>
    <sheet name="Rock Geochemistry" sheetId="1" r:id="rId1"/>
  </sheets>
  <definedNames>
    <definedName name="_xlnm.Print_Titles" localSheetId="0">'Rock Geochemistry'!$1:$3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2" i="1" l="1"/>
  <c r="R83" i="1"/>
  <c r="R80" i="1"/>
  <c r="R68" i="1"/>
  <c r="R45" i="1"/>
  <c r="AD43" i="1"/>
  <c r="AC43" i="1"/>
  <c r="AB43" i="1"/>
  <c r="AA43" i="1"/>
  <c r="Z43" i="1"/>
  <c r="Y43" i="1"/>
  <c r="X43" i="1"/>
  <c r="W43" i="1"/>
  <c r="V43" i="1"/>
  <c r="AD42" i="1"/>
  <c r="AC42" i="1"/>
  <c r="AB42" i="1"/>
  <c r="AA42" i="1"/>
  <c r="Z42" i="1"/>
  <c r="Y42" i="1"/>
  <c r="X42" i="1"/>
  <c r="W42" i="1"/>
  <c r="V42" i="1"/>
  <c r="R43" i="1"/>
  <c r="R42" i="1"/>
  <c r="R35" i="1"/>
  <c r="U43" i="1"/>
  <c r="U42" i="1"/>
  <c r="AE104" i="1" l="1"/>
  <c r="AE100" i="1"/>
  <c r="AE99" i="1"/>
  <c r="AE98" i="1"/>
  <c r="AE97" i="1"/>
  <c r="AE96" i="1"/>
  <c r="AE95" i="1"/>
  <c r="AE94" i="1"/>
  <c r="AE93" i="1"/>
  <c r="AE92" i="1"/>
  <c r="R104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D102" i="1"/>
  <c r="AC102" i="1"/>
  <c r="AB102" i="1"/>
  <c r="AA102" i="1"/>
  <c r="Z102" i="1"/>
  <c r="Y102" i="1"/>
  <c r="X102" i="1"/>
  <c r="W102" i="1"/>
  <c r="V102" i="1"/>
  <c r="AD101" i="1"/>
  <c r="AC101" i="1"/>
  <c r="AB101" i="1"/>
  <c r="AA101" i="1"/>
  <c r="Z101" i="1"/>
  <c r="Y101" i="1"/>
  <c r="X101" i="1"/>
  <c r="W101" i="1"/>
  <c r="V101" i="1"/>
  <c r="R100" i="1"/>
  <c r="R99" i="1"/>
  <c r="R98" i="1"/>
  <c r="R97" i="1"/>
  <c r="R96" i="1"/>
  <c r="R95" i="1"/>
  <c r="R94" i="1"/>
  <c r="R93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D90" i="1"/>
  <c r="AC90" i="1"/>
  <c r="AB90" i="1"/>
  <c r="AA90" i="1"/>
  <c r="Z90" i="1"/>
  <c r="Y90" i="1"/>
  <c r="X90" i="1"/>
  <c r="W90" i="1"/>
  <c r="V90" i="1"/>
  <c r="AD89" i="1"/>
  <c r="AC89" i="1"/>
  <c r="AB89" i="1"/>
  <c r="AA89" i="1"/>
  <c r="Z89" i="1"/>
  <c r="Y89" i="1"/>
  <c r="X89" i="1"/>
  <c r="W89" i="1"/>
  <c r="V89" i="1"/>
  <c r="AE88" i="1"/>
  <c r="AE87" i="1"/>
  <c r="AE86" i="1"/>
  <c r="AE85" i="1"/>
  <c r="AE84" i="1"/>
  <c r="AE83" i="1"/>
  <c r="R88" i="1"/>
  <c r="R87" i="1"/>
  <c r="R86" i="1"/>
  <c r="R85" i="1"/>
  <c r="R84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R79" i="1"/>
  <c r="R78" i="1"/>
  <c r="R77" i="1"/>
  <c r="R76" i="1"/>
  <c r="R75" i="1"/>
  <c r="R74" i="1"/>
  <c r="R73" i="1"/>
  <c r="R72" i="1"/>
  <c r="R71" i="1"/>
  <c r="R70" i="1"/>
  <c r="R69" i="1"/>
  <c r="R81" i="1" l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D66" i="1"/>
  <c r="AC66" i="1"/>
  <c r="AB66" i="1"/>
  <c r="AA66" i="1"/>
  <c r="Z66" i="1"/>
  <c r="Y66" i="1"/>
  <c r="X66" i="1"/>
  <c r="W66" i="1"/>
  <c r="V66" i="1"/>
  <c r="AD65" i="1"/>
  <c r="AC65" i="1"/>
  <c r="AB65" i="1"/>
  <c r="AA65" i="1"/>
  <c r="Z65" i="1"/>
  <c r="Y65" i="1"/>
  <c r="X65" i="1"/>
  <c r="W65" i="1"/>
  <c r="V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3" i="1"/>
  <c r="AH42" i="1"/>
  <c r="AE41" i="1"/>
  <c r="AE40" i="1"/>
  <c r="AE39" i="1"/>
  <c r="AE38" i="1"/>
  <c r="AE37" i="1"/>
  <c r="AE36" i="1"/>
  <c r="AE35" i="1"/>
  <c r="R41" i="1"/>
  <c r="R40" i="1"/>
  <c r="R39" i="1"/>
  <c r="R38" i="1"/>
  <c r="R37" i="1"/>
  <c r="R36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D33" i="1"/>
  <c r="AC33" i="1"/>
  <c r="AB33" i="1"/>
  <c r="AA33" i="1"/>
  <c r="Z33" i="1"/>
  <c r="Y33" i="1"/>
  <c r="X33" i="1"/>
  <c r="W33" i="1"/>
  <c r="V33" i="1"/>
  <c r="AD32" i="1"/>
  <c r="AC32" i="1"/>
  <c r="AB32" i="1"/>
  <c r="AA32" i="1"/>
  <c r="Z32" i="1"/>
  <c r="Y32" i="1"/>
  <c r="X32" i="1"/>
  <c r="W32" i="1"/>
  <c r="V32" i="1"/>
  <c r="AE31" i="1"/>
  <c r="AE30" i="1"/>
  <c r="AE29" i="1"/>
  <c r="AE28" i="1"/>
  <c r="AE27" i="1"/>
  <c r="AE26" i="1"/>
  <c r="AE25" i="1"/>
  <c r="AE24" i="1"/>
  <c r="AE23" i="1"/>
  <c r="AE22" i="1"/>
  <c r="R31" i="1"/>
  <c r="R30" i="1"/>
  <c r="R29" i="1"/>
  <c r="R28" i="1"/>
  <c r="R27" i="1"/>
  <c r="R26" i="1"/>
  <c r="R25" i="1"/>
  <c r="R24" i="1"/>
  <c r="R23" i="1"/>
  <c r="R22" i="1"/>
  <c r="AZ20" i="1" l="1"/>
  <c r="AY20" i="1" l="1"/>
  <c r="AX20" i="1"/>
  <c r="AW20" i="1"/>
  <c r="AV20" i="1"/>
  <c r="AU20" i="1"/>
  <c r="AT20" i="1"/>
  <c r="AS20" i="1"/>
  <c r="AR20" i="1"/>
  <c r="AY19" i="1"/>
  <c r="AX19" i="1"/>
  <c r="AW19" i="1"/>
  <c r="AV19" i="1"/>
  <c r="AU19" i="1"/>
  <c r="AT19" i="1"/>
  <c r="AS19" i="1"/>
  <c r="AR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AH102" i="1" l="1"/>
  <c r="AH101" i="1"/>
  <c r="Q96" i="1"/>
  <c r="P96" i="1"/>
  <c r="O96" i="1"/>
  <c r="N96" i="1"/>
  <c r="AH90" i="1"/>
  <c r="U90" i="1"/>
  <c r="AH89" i="1"/>
  <c r="U89" i="1"/>
  <c r="AH81" i="1"/>
  <c r="AD81" i="1"/>
  <c r="AC81" i="1"/>
  <c r="AB81" i="1"/>
  <c r="AA81" i="1"/>
  <c r="Z81" i="1"/>
  <c r="Y81" i="1"/>
  <c r="X81" i="1"/>
  <c r="W81" i="1"/>
  <c r="V81" i="1"/>
  <c r="U81" i="1"/>
  <c r="AH80" i="1"/>
  <c r="AD80" i="1"/>
  <c r="AC80" i="1"/>
  <c r="AB80" i="1"/>
  <c r="AA80" i="1"/>
  <c r="Z80" i="1"/>
  <c r="Y80" i="1"/>
  <c r="X80" i="1"/>
  <c r="W80" i="1"/>
  <c r="V80" i="1"/>
  <c r="U80" i="1"/>
  <c r="AH66" i="1"/>
  <c r="U66" i="1"/>
  <c r="R66" i="1"/>
  <c r="AH65" i="1"/>
  <c r="U65" i="1"/>
  <c r="R65" i="1"/>
  <c r="AH33" i="1"/>
  <c r="U33" i="1"/>
  <c r="R33" i="1"/>
  <c r="AH32" i="1"/>
  <c r="U32" i="1"/>
  <c r="R32" i="1"/>
  <c r="AQ20" i="1"/>
  <c r="AP20" i="1"/>
  <c r="AO20" i="1"/>
  <c r="AN20" i="1"/>
  <c r="AM20" i="1"/>
  <c r="AL20" i="1"/>
  <c r="AK20" i="1"/>
  <c r="AJ20" i="1"/>
  <c r="AI20" i="1"/>
  <c r="AH20" i="1"/>
  <c r="AD20" i="1"/>
  <c r="AC20" i="1"/>
  <c r="AB20" i="1"/>
  <c r="AA20" i="1"/>
  <c r="Z20" i="1"/>
  <c r="Y20" i="1"/>
  <c r="X20" i="1"/>
  <c r="W20" i="1"/>
  <c r="V20" i="1"/>
  <c r="U20" i="1"/>
  <c r="R20" i="1"/>
  <c r="AQ19" i="1"/>
  <c r="AP19" i="1"/>
  <c r="AO19" i="1"/>
  <c r="AN19" i="1"/>
  <c r="AM19" i="1"/>
  <c r="AL19" i="1"/>
  <c r="AK19" i="1"/>
  <c r="AJ19" i="1"/>
  <c r="AI19" i="1"/>
  <c r="AH19" i="1"/>
  <c r="AD19" i="1"/>
  <c r="AC19" i="1"/>
  <c r="AB19" i="1"/>
  <c r="AA19" i="1"/>
  <c r="Z19" i="1"/>
  <c r="Y19" i="1"/>
  <c r="X19" i="1"/>
  <c r="W19" i="1"/>
  <c r="V19" i="1"/>
  <c r="U19" i="1"/>
  <c r="R19" i="1"/>
  <c r="U96" i="1" l="1"/>
  <c r="U102" i="1" s="1"/>
  <c r="V96" i="1"/>
  <c r="W96" i="1"/>
  <c r="U101" i="1" l="1"/>
  <c r="R90" i="1"/>
  <c r="R89" i="1"/>
  <c r="R102" i="1"/>
  <c r="R101" i="1"/>
</calcChain>
</file>

<file path=xl/sharedStrings.xml><?xml version="1.0" encoding="utf-8"?>
<sst xmlns="http://schemas.openxmlformats.org/spreadsheetml/2006/main" count="508" uniqueCount="170">
  <si>
    <t>Sample no.</t>
  </si>
  <si>
    <t>WSU Run</t>
  </si>
  <si>
    <t xml:space="preserve"> SiO2  </t>
  </si>
  <si>
    <t xml:space="preserve"> Al2O3 </t>
  </si>
  <si>
    <t xml:space="preserve"> TiO2  </t>
  </si>
  <si>
    <t xml:space="preserve"> FeO</t>
  </si>
  <si>
    <t xml:space="preserve"> MnO   </t>
  </si>
  <si>
    <t xml:space="preserve"> CaO   </t>
  </si>
  <si>
    <t xml:space="preserve"> MgO   </t>
  </si>
  <si>
    <t xml:space="preserve"> K2O   </t>
  </si>
  <si>
    <t xml:space="preserve"> Na2O  </t>
  </si>
  <si>
    <t xml:space="preserve"> P2O5  </t>
  </si>
  <si>
    <t xml:space="preserve"> Total</t>
  </si>
  <si>
    <t xml:space="preserve"> FeO*</t>
  </si>
  <si>
    <t xml:space="preserve"> Ni    </t>
  </si>
  <si>
    <t xml:space="preserve"> Cr    </t>
  </si>
  <si>
    <t xml:space="preserve"> Sc</t>
  </si>
  <si>
    <t xml:space="preserve"> V     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</si>
  <si>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</si>
  <si>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</si>
  <si>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</si>
  <si>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</si>
  <si>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</si>
  <si>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</si>
  <si>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</si>
  <si>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</si>
  <si>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</si>
  <si>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</si>
  <si>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</si>
  <si>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</si>
  <si>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</si>
  <si>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</si>
  <si>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 xml:space="preserve"> U</t>
  </si>
  <si>
    <t>0305(1)</t>
  </si>
  <si>
    <t>Trace Elements</t>
  </si>
  <si>
    <t>0405(2)</t>
  </si>
  <si>
    <t>0405(3)</t>
  </si>
  <si>
    <t>0305(2)</t>
  </si>
  <si>
    <t>0106(3)</t>
  </si>
  <si>
    <t>0306(2)</t>
  </si>
  <si>
    <t>0307(1)</t>
  </si>
  <si>
    <t>n=15</t>
  </si>
  <si>
    <t>0402</t>
  </si>
  <si>
    <t>0305?</t>
  </si>
  <si>
    <t>0405(4)</t>
  </si>
  <si>
    <t>0207</t>
  </si>
  <si>
    <t>0109</t>
  </si>
  <si>
    <t>Tgsc</t>
  </si>
  <si>
    <t>E of map</t>
  </si>
  <si>
    <t>n=7</t>
  </si>
  <si>
    <t>0305(1)?</t>
  </si>
  <si>
    <t>0110(3)</t>
  </si>
  <si>
    <t>McCoy Canyon lava flow (lower)</t>
  </si>
  <si>
    <t>Tgm</t>
  </si>
  <si>
    <t>0404(2)</t>
  </si>
  <si>
    <t>Ortley lava flow</t>
  </si>
  <si>
    <t>Tgo</t>
  </si>
  <si>
    <t>n=6</t>
  </si>
  <si>
    <t>0404(1)</t>
  </si>
  <si>
    <t>0109(2)</t>
  </si>
  <si>
    <t>Tgg</t>
  </si>
  <si>
    <t>n=10</t>
  </si>
  <si>
    <t>'0305(2)</t>
  </si>
  <si>
    <t>Museum-2 lava flow (formerly Museum lava flow)</t>
  </si>
  <si>
    <t>2005-034</t>
  </si>
  <si>
    <t>2005-045</t>
  </si>
  <si>
    <t>2005-046</t>
  </si>
  <si>
    <t>2005-051</t>
  </si>
  <si>
    <t>2005-094</t>
  </si>
  <si>
    <t>2005-096</t>
  </si>
  <si>
    <t>2005-098</t>
  </si>
  <si>
    <t>2006-010</t>
  </si>
  <si>
    <t>2006-011</t>
  </si>
  <si>
    <t>2006-012</t>
  </si>
  <si>
    <t>2006-015</t>
  </si>
  <si>
    <t>2006-017</t>
  </si>
  <si>
    <t>2006-180</t>
  </si>
  <si>
    <t>2007-049</t>
  </si>
  <si>
    <t>2007-050</t>
  </si>
  <si>
    <t>Mean</t>
  </si>
  <si>
    <t>Std Dev</t>
  </si>
  <si>
    <t>Total</t>
  </si>
  <si>
    <t>---</t>
  </si>
  <si>
    <t>Museum-1 lava flow (formerly Rocky Coulee lava flow)</t>
  </si>
  <si>
    <t>2002-138</t>
  </si>
  <si>
    <t>2002-139</t>
  </si>
  <si>
    <t>2005-019</t>
  </si>
  <si>
    <t>2005-021</t>
  </si>
  <si>
    <t>2005-022</t>
  </si>
  <si>
    <t>2005-024</t>
  </si>
  <si>
    <t>2005-027</t>
  </si>
  <si>
    <t>2005-028</t>
  </si>
  <si>
    <t>2005-093</t>
  </si>
  <si>
    <t>2007-028</t>
  </si>
  <si>
    <t>Stember Creek lava flow (formerly upper Cohassett lava flow)</t>
  </si>
  <si>
    <t>2005-091</t>
  </si>
  <si>
    <t>2005-109</t>
  </si>
  <si>
    <t>2006-002</t>
  </si>
  <si>
    <t>2006-022</t>
  </si>
  <si>
    <t>2006-177</t>
  </si>
  <si>
    <t>2007-026</t>
  </si>
  <si>
    <t>2007-027</t>
  </si>
  <si>
    <t>upper McCoy Canyon lava flow (formerly lower Cohassett lava flow)</t>
  </si>
  <si>
    <t xml:space="preserve">Tgum </t>
  </si>
  <si>
    <t>n=20</t>
  </si>
  <si>
    <t>2002-140</t>
  </si>
  <si>
    <t>2005-025</t>
  </si>
  <si>
    <t>2005-026</t>
  </si>
  <si>
    <t>2005-031</t>
  </si>
  <si>
    <t>2005-032</t>
  </si>
  <si>
    <t>2005-033</t>
  </si>
  <si>
    <t>2005-035</t>
  </si>
  <si>
    <t>2005-037</t>
  </si>
  <si>
    <t>2005-038</t>
  </si>
  <si>
    <t>2005-049</t>
  </si>
  <si>
    <t>2005-089</t>
  </si>
  <si>
    <t>2005-090</t>
  </si>
  <si>
    <t>2005-092</t>
  </si>
  <si>
    <t>2005-097</t>
  </si>
  <si>
    <t>2005-102</t>
  </si>
  <si>
    <t>2006-018</t>
  </si>
  <si>
    <t>2006-019</t>
  </si>
  <si>
    <t>2006-025</t>
  </si>
  <si>
    <t>2006-178</t>
  </si>
  <si>
    <t>2006-179</t>
  </si>
  <si>
    <t>2005-029</t>
  </si>
  <si>
    <t>2005-030</t>
  </si>
  <si>
    <t>2005-040</t>
  </si>
  <si>
    <t>2005-041</t>
  </si>
  <si>
    <t>2005-044</t>
  </si>
  <si>
    <t>2005-047</t>
  </si>
  <si>
    <t>2005-048</t>
  </si>
  <si>
    <t>2005-050</t>
  </si>
  <si>
    <t>2005-086</t>
  </si>
  <si>
    <t>2005-087</t>
  </si>
  <si>
    <t>2005-088</t>
  </si>
  <si>
    <t>2006-024</t>
  </si>
  <si>
    <t>2010-019</t>
  </si>
  <si>
    <t>n=12</t>
  </si>
  <si>
    <t>Grouse Creek (Meeks Table) lava flow</t>
  </si>
  <si>
    <t>Wapshilla Ridge lava flow</t>
  </si>
  <si>
    <t>Tgw</t>
  </si>
  <si>
    <t>2004-139</t>
  </si>
  <si>
    <t>2004-164</t>
  </si>
  <si>
    <t>2005-100</t>
  </si>
  <si>
    <t>2005-101</t>
  </si>
  <si>
    <t>2009-001</t>
  </si>
  <si>
    <t>2009-002</t>
  </si>
  <si>
    <t>2002-137</t>
  </si>
  <si>
    <t>2002-142</t>
  </si>
  <si>
    <t>2004-087</t>
  </si>
  <si>
    <t>2005-039</t>
  </si>
  <si>
    <t>2009-066</t>
  </si>
  <si>
    <t>2010-050</t>
  </si>
  <si>
    <t>2010-061</t>
  </si>
  <si>
    <t>2010-062</t>
  </si>
  <si>
    <t>2005-112</t>
  </si>
  <si>
    <t>Major elements are normalized on a volatile-free basis, with total Fe expressed as FeO.</t>
  </si>
  <si>
    <t>"†" denotes values &gt;120% of WSU highest standard.</t>
  </si>
  <si>
    <t>n=9</t>
  </si>
  <si>
    <r>
      <t>a</t>
    </r>
    <r>
      <rPr>
        <sz val="9"/>
        <rFont val="Arial"/>
        <family val="2"/>
      </rPr>
      <t>analyzed values, weight %</t>
    </r>
  </si>
  <si>
    <r>
      <t>b</t>
    </r>
    <r>
      <rPr>
        <sz val="9"/>
        <rFont val="Arial"/>
        <family val="2"/>
      </rPr>
      <t>normalized values, weight %</t>
    </r>
  </si>
  <si>
    <r>
      <rPr>
        <b/>
        <sz val="8"/>
        <rFont val="Arial"/>
        <family val="2"/>
      </rPr>
      <t xml:space="preserve">Table 4B. </t>
    </r>
    <r>
      <rPr>
        <sz val="8"/>
        <rFont val="Arial"/>
        <family val="2"/>
      </rPr>
      <t>XRF analyses of Grande Ronde Basalt lava flows in northern parts of Rimrock Lake, Tieton Basin, and western two-thirds of Weddle Canyon 7.5-minute quadrangles, Yakima County, Washington.  Listed stratigraphically by lava flow unit.</t>
    </r>
  </si>
  <si>
    <t>Tgm2</t>
  </si>
  <si>
    <t>Tgm1</t>
  </si>
  <si>
    <t>Map No.</t>
  </si>
  <si>
    <t>Map Unit</t>
  </si>
  <si>
    <t>Description</t>
  </si>
  <si>
    <r>
      <t>Major Elements</t>
    </r>
    <r>
      <rPr>
        <b/>
        <vertAlign val="superscript"/>
        <sz val="9"/>
        <color theme="1"/>
        <rFont val="Arial"/>
        <family val="2"/>
      </rPr>
      <t>a</t>
    </r>
  </si>
  <si>
    <r>
      <t>Major Elements</t>
    </r>
    <r>
      <rPr>
        <b/>
        <vertAlign val="superscript"/>
        <sz val="9"/>
        <color theme="1"/>
        <rFont val="Arial"/>
        <family val="2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</si>
</sst>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 \ "/>
    <numFmt numFmtId="165" formatCode="0.00\ "/>
    <numFmt numFmtId="166" formatCode="0.000"/>
    <numFmt numFmtId="167" formatCode="0.0"/>
  </numFmts>
  <fonts count="1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vertAlign val="superscript"/>
      <sz val="9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2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2" fontId="2" fillId="0" borderId="0" xfId="0" applyNumberFormat="1" applyFont="1" applyAlignment="1">
      <alignment horizontal="left" vertical="top"/>
    </xf>
    <xf numFmtId="2" fontId="2" fillId="0" borderId="0" xfId="0" applyNumberFormat="1" applyFont="1" applyBorder="1" applyAlignment="1">
      <alignment horizontal="left" vertical="top"/>
    </xf>
    <xf numFmtId="166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left" vertical="top"/>
    </xf>
    <xf numFmtId="1" fontId="2" fillId="0" borderId="0" xfId="0" quotePrefix="1" applyNumberFormat="1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quotePrefix="1" applyFont="1" applyAlignment="1">
      <alignment horizontal="center" vertical="top"/>
    </xf>
    <xf numFmtId="0" fontId="1" fillId="0" borderId="7" xfId="0" quotePrefix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quotePrefix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quotePrefix="1" applyFont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1" fillId="0" borderId="0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2" fontId="10" fillId="0" borderId="0" xfId="0" applyNumberFormat="1" applyFont="1" applyAlignment="1">
      <alignment horizontal="left" vertical="top"/>
    </xf>
    <xf numFmtId="166" fontId="10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166" fontId="9" fillId="0" borderId="0" xfId="0" applyNumberFormat="1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12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165" fontId="12" fillId="0" borderId="2" xfId="0" applyNumberFormat="1" applyFont="1" applyBorder="1" applyAlignment="1">
      <alignment horizontal="center" vertical="top"/>
    </xf>
    <xf numFmtId="166" fontId="12" fillId="0" borderId="2" xfId="0" applyNumberFormat="1" applyFont="1" applyBorder="1" applyAlignment="1">
      <alignment horizontal="center" vertical="top"/>
    </xf>
    <xf numFmtId="2" fontId="12" fillId="0" borderId="2" xfId="0" applyNumberFormat="1" applyFont="1" applyBorder="1" applyAlignment="1">
      <alignment horizontal="center" vertical="top"/>
    </xf>
    <xf numFmtId="164" fontId="12" fillId="0" borderId="2" xfId="0" applyNumberFormat="1" applyFont="1" applyBorder="1" applyAlignment="1">
      <alignment horizontal="center" vertical="top"/>
    </xf>
    <xf numFmtId="167" fontId="12" fillId="0" borderId="2" xfId="0" applyNumberFormat="1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2" fillId="0" borderId="0" xfId="0" quotePrefix="1" applyFont="1" applyAlignment="1">
      <alignment horizontal="center" vertical="top"/>
    </xf>
    <xf numFmtId="0" fontId="1" fillId="0" borderId="0" xfId="0" quotePrefix="1" applyFont="1" applyAlignment="1">
      <alignment horizontal="center" vertical="top" wrapText="1"/>
    </xf>
    <xf numFmtId="15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center" vertical="top"/>
    </xf>
    <xf numFmtId="0" fontId="1" fillId="0" borderId="3" xfId="0" quotePrefix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166" fontId="1" fillId="0" borderId="0" xfId="0" applyNumberFormat="1" applyFont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1" fontId="1" fillId="0" borderId="3" xfId="0" applyNumberFormat="1" applyFont="1" applyBorder="1" applyAlignment="1">
      <alignment horizontal="center" vertical="top"/>
    </xf>
    <xf numFmtId="166" fontId="1" fillId="0" borderId="7" xfId="0" applyNumberFormat="1" applyFont="1" applyBorder="1" applyAlignment="1">
      <alignment horizontal="center" vertical="top"/>
    </xf>
    <xf numFmtId="165" fontId="1" fillId="0" borderId="7" xfId="0" applyNumberFormat="1" applyFont="1" applyBorder="1" applyAlignment="1">
      <alignment horizontal="center" vertical="top"/>
    </xf>
    <xf numFmtId="2" fontId="1" fillId="0" borderId="7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1" fontId="1" fillId="0" borderId="7" xfId="0" applyNumberFormat="1" applyFont="1" applyBorder="1" applyAlignment="1">
      <alignment horizontal="center" vertical="top"/>
    </xf>
    <xf numFmtId="167" fontId="1" fillId="0" borderId="7" xfId="0" applyNumberFormat="1" applyFont="1" applyBorder="1" applyAlignment="1">
      <alignment horizontal="center" vertical="top"/>
    </xf>
    <xf numFmtId="1" fontId="1" fillId="0" borderId="9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5" fontId="2" fillId="0" borderId="0" xfId="0" applyNumberFormat="1" applyFont="1" applyFill="1" applyAlignment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6" fontId="2" fillId="0" borderId="0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167" fontId="2" fillId="0" borderId="2" xfId="0" applyNumberFormat="1" applyFont="1" applyFill="1" applyBorder="1" applyAlignment="1">
      <alignment horizontal="center" vertical="top"/>
    </xf>
    <xf numFmtId="15" fontId="1" fillId="0" borderId="0" xfId="0" quotePrefix="1" applyNumberFormat="1" applyFont="1" applyBorder="1" applyAlignment="1">
      <alignment horizontal="center" vertical="top"/>
    </xf>
    <xf numFmtId="15" fontId="1" fillId="0" borderId="7" xfId="0" quotePrefix="1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15" fontId="1" fillId="0" borderId="0" xfId="0" quotePrefix="1" applyNumberFormat="1" applyFont="1" applyAlignment="1">
      <alignment horizontal="center" vertical="top"/>
    </xf>
    <xf numFmtId="15" fontId="1" fillId="0" borderId="0" xfId="0" applyNumberFormat="1" applyFont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5" fontId="1" fillId="0" borderId="7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Border="1" applyAlignment="1">
      <alignment horizontal="center" vertical="top"/>
    </xf>
    <xf numFmtId="0" fontId="1" fillId="0" borderId="4" xfId="0" quotePrefix="1" applyFont="1" applyBorder="1" applyAlignment="1">
      <alignment horizontal="center" vertical="top"/>
    </xf>
    <xf numFmtId="0" fontId="2" fillId="0" borderId="7" xfId="0" quotePrefix="1" applyFont="1" applyBorder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2" fontId="2" fillId="0" borderId="7" xfId="0" applyNumberFormat="1" applyFont="1" applyBorder="1" applyAlignment="1">
      <alignment horizontal="center" vertical="top"/>
    </xf>
    <xf numFmtId="166" fontId="2" fillId="0" borderId="7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" fontId="1" fillId="0" borderId="2" xfId="0" applyNumberFormat="1" applyFont="1" applyBorder="1" applyAlignment="1">
      <alignment horizontal="center" vertical="top"/>
    </xf>
    <xf numFmtId="1" fontId="1" fillId="0" borderId="4" xfId="0" applyNumberFormat="1" applyFont="1" applyBorder="1" applyAlignment="1">
      <alignment horizontal="center" vertical="top"/>
    </xf>
    <xf numFmtId="166" fontId="3" fillId="0" borderId="7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7"/>
  <sheetViews>
    <sheetView tabSelected="1" workbookViewId="0">
      <pane ySplit="3" topLeftCell="A4" activePane="bottomLeft" state="frozen"/>
      <selection pane="bottomLeft" activeCell="C94" sqref="C94"/>
    </sheetView>
  </sheetViews>
  <sheetFormatPr defaultRowHeight="12" x14ac:dyDescent="0.25"/>
  <cols>
    <col min="1" max="1" width="8.28515625" style="25" customWidth="1"/>
    <col min="2" max="2" width="8.7109375" style="34" customWidth="1"/>
    <col min="3" max="3" width="24.7109375" style="8" customWidth="1"/>
    <col min="4" max="4" width="9.140625" style="4" hidden="1" customWidth="1"/>
    <col min="5" max="5" width="10.140625" style="4" customWidth="1"/>
    <col min="6" max="6" width="9.140625" style="4"/>
    <col min="7" max="7" width="0" style="4" hidden="1" customWidth="1"/>
    <col min="8" max="8" width="6.42578125" style="4" customWidth="1"/>
    <col min="9" max="9" width="6.140625" style="4" customWidth="1"/>
    <col min="10" max="10" width="6" style="5" customWidth="1"/>
    <col min="11" max="11" width="6.140625" style="4" customWidth="1"/>
    <col min="12" max="12" width="6" style="5" customWidth="1"/>
    <col min="13" max="13" width="5.28515625" style="4" customWidth="1"/>
    <col min="14" max="14" width="5.42578125" style="4" customWidth="1"/>
    <col min="15" max="15" width="5.5703125" style="4" customWidth="1"/>
    <col min="16" max="16" width="5.85546875" style="4" customWidth="1"/>
    <col min="17" max="17" width="7.140625" style="5" customWidth="1"/>
    <col min="18" max="18" width="6.28515625" style="4" customWidth="1"/>
    <col min="19" max="19" width="5.5703125" style="4" customWidth="1"/>
    <col min="20" max="20" width="6.85546875" style="4" customWidth="1"/>
    <col min="21" max="21" width="5.7109375" style="14" customWidth="1"/>
    <col min="22" max="22" width="6.7109375" style="14" customWidth="1"/>
    <col min="23" max="23" width="5.5703125" style="5" customWidth="1"/>
    <col min="24" max="24" width="5.7109375" style="4" customWidth="1"/>
    <col min="25" max="25" width="5.7109375" style="5" customWidth="1"/>
    <col min="26" max="26" width="4.85546875" style="4" customWidth="1"/>
    <col min="27" max="27" width="5" style="4" customWidth="1"/>
    <col min="28" max="28" width="4.7109375" style="4" customWidth="1"/>
    <col min="29" max="29" width="5.7109375" style="4" customWidth="1"/>
    <col min="30" max="30" width="5.5703125" style="5" customWidth="1"/>
    <col min="31" max="31" width="6.5703125" style="4" customWidth="1"/>
    <col min="32" max="32" width="0" style="4" hidden="1" customWidth="1"/>
    <col min="33" max="33" width="7" style="4" customWidth="1"/>
    <col min="34" max="34" width="4.140625" style="4" customWidth="1"/>
    <col min="35" max="35" width="3.5703125" style="4" customWidth="1"/>
    <col min="36" max="36" width="3.7109375" style="4" customWidth="1"/>
    <col min="37" max="38" width="4.5703125" style="4" customWidth="1"/>
    <col min="39" max="39" width="4" style="4" customWidth="1"/>
    <col min="40" max="40" width="4.5703125" style="4" customWidth="1"/>
    <col min="41" max="41" width="5" style="4" customWidth="1"/>
    <col min="42" max="42" width="3.5703125" style="4" customWidth="1"/>
    <col min="43" max="44" width="4.42578125" style="4" customWidth="1"/>
    <col min="45" max="45" width="4.85546875" style="4" customWidth="1"/>
    <col min="46" max="46" width="4.5703125" style="4" customWidth="1"/>
    <col min="47" max="47" width="3.5703125" style="4" customWidth="1"/>
    <col min="48" max="48" width="4" style="4" customWidth="1"/>
    <col min="49" max="49" width="3.5703125" style="4" customWidth="1"/>
    <col min="50" max="50" width="4" style="4" customWidth="1"/>
    <col min="51" max="51" width="4.140625" style="4" customWidth="1"/>
    <col min="52" max="52" width="3.85546875" style="4" customWidth="1"/>
    <col min="53" max="16384" width="9.140625" style="4"/>
  </cols>
  <sheetData>
    <row r="1" spans="1:52" x14ac:dyDescent="0.25">
      <c r="A1" s="21" t="s">
        <v>162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1"/>
      <c r="AB1" s="1"/>
      <c r="AC1" s="1"/>
      <c r="AD1" s="2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3"/>
    </row>
    <row r="2" spans="1:52" ht="15" x14ac:dyDescent="0.25">
      <c r="A2" s="24"/>
      <c r="B2" s="25"/>
      <c r="H2" s="41" t="s">
        <v>168</v>
      </c>
      <c r="I2" s="41"/>
      <c r="J2" s="42"/>
      <c r="S2" s="6"/>
      <c r="T2" s="6"/>
      <c r="U2" s="43" t="s">
        <v>169</v>
      </c>
      <c r="V2" s="43"/>
      <c r="W2" s="42"/>
      <c r="X2" s="23"/>
      <c r="Y2" s="44"/>
      <c r="Z2" s="23"/>
      <c r="AA2" s="45"/>
      <c r="AB2" s="45"/>
      <c r="AC2" s="45"/>
      <c r="AD2" s="46"/>
      <c r="AE2" s="45"/>
      <c r="AF2" s="7"/>
      <c r="AG2" s="7"/>
      <c r="AH2" s="47" t="s">
        <v>34</v>
      </c>
      <c r="AI2" s="41"/>
      <c r="AJ2" s="42"/>
      <c r="AK2" s="4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3"/>
    </row>
    <row r="3" spans="1:52" s="57" customFormat="1" ht="12.75" x14ac:dyDescent="0.25">
      <c r="A3" s="48" t="s">
        <v>165</v>
      </c>
      <c r="B3" s="48" t="s">
        <v>166</v>
      </c>
      <c r="C3" s="49" t="s">
        <v>167</v>
      </c>
      <c r="D3" s="50"/>
      <c r="E3" s="48" t="s">
        <v>0</v>
      </c>
      <c r="F3" s="48" t="s">
        <v>1</v>
      </c>
      <c r="G3" s="48"/>
      <c r="H3" s="51" t="s">
        <v>2</v>
      </c>
      <c r="I3" s="51" t="s">
        <v>3</v>
      </c>
      <c r="J3" s="52" t="s">
        <v>4</v>
      </c>
      <c r="K3" s="51" t="s">
        <v>5</v>
      </c>
      <c r="L3" s="52" t="s">
        <v>6</v>
      </c>
      <c r="M3" s="51" t="s">
        <v>7</v>
      </c>
      <c r="N3" s="51" t="s">
        <v>8</v>
      </c>
      <c r="O3" s="51" t="s">
        <v>9</v>
      </c>
      <c r="P3" s="51" t="s">
        <v>10</v>
      </c>
      <c r="Q3" s="52" t="s">
        <v>11</v>
      </c>
      <c r="R3" s="51" t="s">
        <v>12</v>
      </c>
      <c r="S3" s="48"/>
      <c r="T3" s="48"/>
      <c r="U3" s="53" t="s">
        <v>2</v>
      </c>
      <c r="V3" s="53" t="s">
        <v>3</v>
      </c>
      <c r="W3" s="52" t="s">
        <v>4</v>
      </c>
      <c r="X3" s="51" t="s">
        <v>13</v>
      </c>
      <c r="Y3" s="52" t="s">
        <v>6</v>
      </c>
      <c r="Z3" s="51" t="s">
        <v>7</v>
      </c>
      <c r="AA3" s="51" t="s">
        <v>8</v>
      </c>
      <c r="AB3" s="51" t="s">
        <v>9</v>
      </c>
      <c r="AC3" s="51" t="s">
        <v>10</v>
      </c>
      <c r="AD3" s="52" t="s">
        <v>11</v>
      </c>
      <c r="AE3" s="48" t="s">
        <v>81</v>
      </c>
      <c r="AF3" s="48"/>
      <c r="AG3" s="48"/>
      <c r="AH3" s="54" t="s">
        <v>14</v>
      </c>
      <c r="AI3" s="48" t="s">
        <v>15</v>
      </c>
      <c r="AJ3" s="48" t="s">
        <v>16</v>
      </c>
      <c r="AK3" s="48" t="s">
        <v>17</v>
      </c>
      <c r="AL3" s="48" t="s">
        <v>18</v>
      </c>
      <c r="AM3" s="48" t="s">
        <v>19</v>
      </c>
      <c r="AN3" s="48" t="s">
        <v>20</v>
      </c>
      <c r="AO3" s="48" t="s">
        <v>21</v>
      </c>
      <c r="AP3" s="48" t="s">
        <v>22</v>
      </c>
      <c r="AQ3" s="55" t="s">
        <v>23</v>
      </c>
      <c r="AR3" s="48" t="s">
        <v>24</v>
      </c>
      <c r="AS3" s="48" t="s">
        <v>25</v>
      </c>
      <c r="AT3" s="48" t="s">
        <v>26</v>
      </c>
      <c r="AU3" s="48" t="s">
        <v>27</v>
      </c>
      <c r="AV3" s="48" t="s">
        <v>28</v>
      </c>
      <c r="AW3" s="48" t="s">
        <v>29</v>
      </c>
      <c r="AX3" s="48" t="s">
        <v>30</v>
      </c>
      <c r="AY3" s="48" t="s">
        <v>31</v>
      </c>
      <c r="AZ3" s="56" t="s">
        <v>32</v>
      </c>
    </row>
    <row r="4" spans="1:52" s="8" customFormat="1" ht="24" x14ac:dyDescent="0.25">
      <c r="A4" s="25">
        <v>138</v>
      </c>
      <c r="B4" s="26" t="s">
        <v>163</v>
      </c>
      <c r="C4" s="8" t="s">
        <v>63</v>
      </c>
      <c r="E4" s="58" t="s">
        <v>64</v>
      </c>
      <c r="F4" s="59" t="s">
        <v>33</v>
      </c>
      <c r="G4" s="60"/>
      <c r="H4" s="61">
        <v>53.527819999999998</v>
      </c>
      <c r="I4" s="61">
        <v>14.136809999999999</v>
      </c>
      <c r="J4" s="62">
        <v>1.8256199999999998</v>
      </c>
      <c r="K4" s="61">
        <v>11.202199999999999</v>
      </c>
      <c r="L4" s="62">
        <v>0.20136999999999999</v>
      </c>
      <c r="M4" s="61">
        <v>9.0003299999999999</v>
      </c>
      <c r="N4" s="61">
        <v>4.973650000000001</v>
      </c>
      <c r="O4" s="61">
        <v>1.1834</v>
      </c>
      <c r="P4" s="61">
        <v>2.77806</v>
      </c>
      <c r="Q4" s="62">
        <v>0.27590999999999999</v>
      </c>
      <c r="R4" s="61">
        <f>SUM(H4:Q4)</f>
        <v>99.105170000000015</v>
      </c>
      <c r="S4" s="26"/>
      <c r="T4" s="63"/>
      <c r="U4" s="64">
        <v>54.011133224546533</v>
      </c>
      <c r="V4" s="64">
        <v>14.264454040536334</v>
      </c>
      <c r="W4" s="62">
        <v>1.8421038823810989</v>
      </c>
      <c r="X4" s="61">
        <v>11.303346869123667</v>
      </c>
      <c r="Y4" s="62">
        <v>0.20318820937275114</v>
      </c>
      <c r="Z4" s="61">
        <v>9.0815957514220251</v>
      </c>
      <c r="AA4" s="61">
        <v>5.0185580649887465</v>
      </c>
      <c r="AB4" s="61">
        <v>1.1940851515703119</v>
      </c>
      <c r="AC4" s="61">
        <v>2.8031436506434173</v>
      </c>
      <c r="AD4" s="62">
        <v>0.27840124570708535</v>
      </c>
      <c r="AE4" s="61">
        <f t="shared" ref="AE4:AE18" si="0">SUM(U4:AD4)</f>
        <v>100.00001009029198</v>
      </c>
      <c r="AF4" s="27"/>
      <c r="AG4" s="63"/>
      <c r="AH4" s="65">
        <v>24.5</v>
      </c>
      <c r="AI4" s="65">
        <v>49.9</v>
      </c>
      <c r="AJ4" s="65">
        <v>39.299999999999997</v>
      </c>
      <c r="AK4" s="65">
        <v>328.9</v>
      </c>
      <c r="AL4" s="65">
        <v>486.6</v>
      </c>
      <c r="AM4" s="65">
        <v>26.2</v>
      </c>
      <c r="AN4" s="65">
        <v>314.2</v>
      </c>
      <c r="AO4" s="65">
        <v>157</v>
      </c>
      <c r="AP4" s="65">
        <v>33</v>
      </c>
      <c r="AQ4" s="66">
        <v>11</v>
      </c>
      <c r="AR4" s="65">
        <v>17.5</v>
      </c>
      <c r="AS4" s="65">
        <v>38.799999999999997</v>
      </c>
      <c r="AT4" s="65">
        <v>113.8</v>
      </c>
      <c r="AU4" s="65">
        <v>4.5999999999999996</v>
      </c>
      <c r="AV4" s="65">
        <v>19.7</v>
      </c>
      <c r="AW4" s="65">
        <v>39.799999999999997</v>
      </c>
      <c r="AX4" s="65">
        <v>1.3</v>
      </c>
      <c r="AY4" s="65">
        <v>24</v>
      </c>
      <c r="AZ4" s="67" t="s">
        <v>82</v>
      </c>
    </row>
    <row r="5" spans="1:52" s="8" customFormat="1" ht="24" x14ac:dyDescent="0.25">
      <c r="A5" s="25">
        <v>146</v>
      </c>
      <c r="B5" s="27" t="s">
        <v>163</v>
      </c>
      <c r="C5" s="8" t="s">
        <v>63</v>
      </c>
      <c r="E5" s="58" t="s">
        <v>65</v>
      </c>
      <c r="F5" s="59" t="s">
        <v>33</v>
      </c>
      <c r="G5" s="59"/>
      <c r="H5" s="61">
        <v>53.701560000000001</v>
      </c>
      <c r="I5" s="61">
        <v>14.01864</v>
      </c>
      <c r="J5" s="62">
        <v>1.8065800000000001</v>
      </c>
      <c r="K5" s="61">
        <v>11.41316</v>
      </c>
      <c r="L5" s="62">
        <v>0.19740000000000002</v>
      </c>
      <c r="M5" s="61">
        <v>8.7835900000000002</v>
      </c>
      <c r="N5" s="61">
        <v>4.3508999999999993</v>
      </c>
      <c r="O5" s="61">
        <v>1.18564</v>
      </c>
      <c r="P5" s="61">
        <v>2.7835700000000005</v>
      </c>
      <c r="Q5" s="68">
        <v>0.32200000000000001</v>
      </c>
      <c r="R5" s="61">
        <f>+SUM(H5:Q5)</f>
        <v>98.563040000000015</v>
      </c>
      <c r="S5" s="27"/>
      <c r="T5" s="69"/>
      <c r="U5" s="64">
        <v>54.48447465860685</v>
      </c>
      <c r="V5" s="64">
        <v>14.223017652152606</v>
      </c>
      <c r="W5" s="62">
        <v>1.8329181168805146</v>
      </c>
      <c r="X5" s="61">
        <v>11.579552377894149</v>
      </c>
      <c r="Y5" s="62">
        <v>0.20027789318613823</v>
      </c>
      <c r="Z5" s="61">
        <v>8.9116458956982356</v>
      </c>
      <c r="AA5" s="61">
        <v>4.4143317399370243</v>
      </c>
      <c r="AB5" s="61">
        <v>1.2029254370679479</v>
      </c>
      <c r="AC5" s="61">
        <v>2.8241516470929016</v>
      </c>
      <c r="AD5" s="62">
        <v>0.32669443569370066</v>
      </c>
      <c r="AE5" s="61">
        <f t="shared" si="0"/>
        <v>99.999989854210057</v>
      </c>
      <c r="AF5" s="27"/>
      <c r="AG5" s="69"/>
      <c r="AH5" s="65">
        <v>23.2</v>
      </c>
      <c r="AI5" s="65">
        <v>45.9</v>
      </c>
      <c r="AJ5" s="65">
        <v>37.5</v>
      </c>
      <c r="AK5" s="65">
        <v>304.3</v>
      </c>
      <c r="AL5" s="65">
        <v>535</v>
      </c>
      <c r="AM5" s="65">
        <v>28.9</v>
      </c>
      <c r="AN5" s="65">
        <v>319</v>
      </c>
      <c r="AO5" s="65">
        <v>160.4</v>
      </c>
      <c r="AP5" s="65">
        <v>35.4</v>
      </c>
      <c r="AQ5" s="66">
        <v>11.2</v>
      </c>
      <c r="AR5" s="65">
        <v>21.1</v>
      </c>
      <c r="AS5" s="65">
        <v>34</v>
      </c>
      <c r="AT5" s="65">
        <v>111.7</v>
      </c>
      <c r="AU5" s="65">
        <v>3.6</v>
      </c>
      <c r="AV5" s="65">
        <v>18.600000000000001</v>
      </c>
      <c r="AW5" s="65">
        <v>45.9</v>
      </c>
      <c r="AX5" s="65">
        <v>0.6</v>
      </c>
      <c r="AY5" s="65">
        <v>25</v>
      </c>
      <c r="AZ5" s="67" t="s">
        <v>82</v>
      </c>
    </row>
    <row r="6" spans="1:52" s="8" customFormat="1" ht="24" x14ac:dyDescent="0.25">
      <c r="A6" s="25">
        <v>147</v>
      </c>
      <c r="B6" s="27" t="s">
        <v>163</v>
      </c>
      <c r="C6" s="8" t="s">
        <v>63</v>
      </c>
      <c r="E6" s="58" t="s">
        <v>66</v>
      </c>
      <c r="F6" s="59" t="s">
        <v>33</v>
      </c>
      <c r="G6" s="59"/>
      <c r="H6" s="61">
        <v>54.447099999999999</v>
      </c>
      <c r="I6" s="61">
        <v>14.34939</v>
      </c>
      <c r="J6" s="62">
        <v>1.7572599999999998</v>
      </c>
      <c r="K6" s="61">
        <v>10.64668</v>
      </c>
      <c r="L6" s="62">
        <v>0.20352000000000001</v>
      </c>
      <c r="M6" s="61">
        <v>8.7321999999999989</v>
      </c>
      <c r="N6" s="61">
        <v>4.69306</v>
      </c>
      <c r="O6" s="61">
        <v>1.3942700000000001</v>
      </c>
      <c r="P6" s="61">
        <v>2.9751099999999999</v>
      </c>
      <c r="Q6" s="68">
        <v>0.31982000000000005</v>
      </c>
      <c r="R6" s="61">
        <f t="shared" ref="R6:R18" si="1">SUM(H6:Q6)</f>
        <v>99.518410000000031</v>
      </c>
      <c r="S6" s="27"/>
      <c r="T6" s="69"/>
      <c r="U6" s="64">
        <v>54.710575187990322</v>
      </c>
      <c r="V6" s="64">
        <v>14.418828192810937</v>
      </c>
      <c r="W6" s="62">
        <v>1.7657635641723408</v>
      </c>
      <c r="X6" s="61">
        <v>10.698200393454798</v>
      </c>
      <c r="Y6" s="62">
        <v>0.20450485447819608</v>
      </c>
      <c r="Z6" s="61">
        <v>8.7744560253267672</v>
      </c>
      <c r="AA6" s="61">
        <v>4.7157702061588189</v>
      </c>
      <c r="AB6" s="61">
        <v>1.4010170177541004</v>
      </c>
      <c r="AC6" s="61">
        <v>2.9895068671709213</v>
      </c>
      <c r="AD6" s="62">
        <v>0.32136764229174863</v>
      </c>
      <c r="AE6" s="61">
        <f t="shared" si="0"/>
        <v>99.999989951608967</v>
      </c>
      <c r="AF6" s="27"/>
      <c r="AG6" s="69"/>
      <c r="AH6" s="65">
        <v>21.9</v>
      </c>
      <c r="AI6" s="65">
        <v>44.1</v>
      </c>
      <c r="AJ6" s="65">
        <v>35.9</v>
      </c>
      <c r="AK6" s="65">
        <v>310.2</v>
      </c>
      <c r="AL6" s="65">
        <v>553.9</v>
      </c>
      <c r="AM6" s="65">
        <v>33.1</v>
      </c>
      <c r="AN6" s="65">
        <v>323.5</v>
      </c>
      <c r="AO6" s="65">
        <v>164.2</v>
      </c>
      <c r="AP6" s="65">
        <v>34.6</v>
      </c>
      <c r="AQ6" s="66">
        <v>10.5</v>
      </c>
      <c r="AR6" s="65">
        <v>20.8</v>
      </c>
      <c r="AS6" s="65">
        <v>21.5</v>
      </c>
      <c r="AT6" s="65">
        <v>111.9</v>
      </c>
      <c r="AU6" s="65">
        <v>3.6</v>
      </c>
      <c r="AV6" s="65">
        <v>20.2</v>
      </c>
      <c r="AW6" s="65">
        <v>44.9</v>
      </c>
      <c r="AX6" s="65">
        <v>0.5</v>
      </c>
      <c r="AY6" s="65">
        <v>26</v>
      </c>
      <c r="AZ6" s="67" t="s">
        <v>82</v>
      </c>
    </row>
    <row r="7" spans="1:52" s="8" customFormat="1" ht="24" x14ac:dyDescent="0.25">
      <c r="A7" s="25">
        <v>152</v>
      </c>
      <c r="B7" s="27" t="s">
        <v>163</v>
      </c>
      <c r="C7" s="8" t="s">
        <v>63</v>
      </c>
      <c r="E7" s="58" t="s">
        <v>67</v>
      </c>
      <c r="F7" s="70" t="s">
        <v>35</v>
      </c>
      <c r="G7" s="70"/>
      <c r="H7" s="61">
        <v>52.862780000000001</v>
      </c>
      <c r="I7" s="61">
        <v>13.95335</v>
      </c>
      <c r="J7" s="62">
        <v>1.8170999999999999</v>
      </c>
      <c r="K7" s="61">
        <v>10.70659</v>
      </c>
      <c r="L7" s="62">
        <v>0.20026000000000002</v>
      </c>
      <c r="M7" s="61">
        <v>8.5737900000000007</v>
      </c>
      <c r="N7" s="61">
        <v>4.7684099999999994</v>
      </c>
      <c r="O7" s="61">
        <v>1.3020700000000001</v>
      </c>
      <c r="P7" s="61">
        <v>2.8274300000000001</v>
      </c>
      <c r="Q7" s="68">
        <v>0.32718000000000003</v>
      </c>
      <c r="R7" s="61">
        <f t="shared" si="1"/>
        <v>97.338960000000014</v>
      </c>
      <c r="S7" s="27"/>
      <c r="T7" s="69"/>
      <c r="U7" s="64">
        <v>54.30793031814494</v>
      </c>
      <c r="V7" s="64">
        <v>14.334803419432117</v>
      </c>
      <c r="W7" s="62">
        <v>1.8667754548871844</v>
      </c>
      <c r="X7" s="61">
        <v>10.999284253778319</v>
      </c>
      <c r="Y7" s="62">
        <v>0.20573466105096455</v>
      </c>
      <c r="Z7" s="61">
        <v>8.8081782661147958</v>
      </c>
      <c r="AA7" s="61">
        <v>4.8987676775293592</v>
      </c>
      <c r="AB7" s="61">
        <v>1.3376656851824096</v>
      </c>
      <c r="AC7" s="61">
        <v>2.9047256201704212</v>
      </c>
      <c r="AD7" s="62">
        <v>0.33612437033184145</v>
      </c>
      <c r="AE7" s="61">
        <f t="shared" si="0"/>
        <v>99.999989726622374</v>
      </c>
      <c r="AF7" s="27"/>
      <c r="AG7" s="69"/>
      <c r="AH7" s="65">
        <v>18</v>
      </c>
      <c r="AI7" s="65">
        <v>43.2</v>
      </c>
      <c r="AJ7" s="65">
        <v>37.700000000000003</v>
      </c>
      <c r="AK7" s="65">
        <v>306.39999999999998</v>
      </c>
      <c r="AL7" s="65">
        <v>506.3</v>
      </c>
      <c r="AM7" s="65">
        <v>28.9</v>
      </c>
      <c r="AN7" s="65">
        <v>306.39999999999998</v>
      </c>
      <c r="AO7" s="65">
        <v>157.80000000000001</v>
      </c>
      <c r="AP7" s="65">
        <v>35.5</v>
      </c>
      <c r="AQ7" s="66">
        <v>11.5</v>
      </c>
      <c r="AR7" s="65">
        <v>21.9</v>
      </c>
      <c r="AS7" s="65">
        <v>30.1</v>
      </c>
      <c r="AT7" s="65">
        <v>114.3</v>
      </c>
      <c r="AU7" s="65">
        <v>7.5</v>
      </c>
      <c r="AV7" s="65">
        <v>23.3</v>
      </c>
      <c r="AW7" s="65">
        <v>46.3</v>
      </c>
      <c r="AX7" s="65">
        <v>2.5</v>
      </c>
      <c r="AY7" s="65">
        <v>25.5</v>
      </c>
      <c r="AZ7" s="67" t="s">
        <v>82</v>
      </c>
    </row>
    <row r="8" spans="1:52" s="8" customFormat="1" ht="24" x14ac:dyDescent="0.25">
      <c r="A8" s="25">
        <v>165</v>
      </c>
      <c r="B8" s="27" t="s">
        <v>163</v>
      </c>
      <c r="C8" s="8" t="s">
        <v>63</v>
      </c>
      <c r="E8" s="58" t="s">
        <v>68</v>
      </c>
      <c r="F8" s="70" t="s">
        <v>36</v>
      </c>
      <c r="G8" s="70"/>
      <c r="H8" s="61">
        <v>54.334699999999998</v>
      </c>
      <c r="I8" s="61">
        <v>14.30612</v>
      </c>
      <c r="J8" s="62">
        <v>1.75861</v>
      </c>
      <c r="K8" s="61">
        <v>10.742919999999998</v>
      </c>
      <c r="L8" s="62">
        <v>0.19467999999999999</v>
      </c>
      <c r="M8" s="61">
        <v>8.4965100000000007</v>
      </c>
      <c r="N8" s="61">
        <v>4.7743799999999998</v>
      </c>
      <c r="O8" s="61">
        <v>1.3175199999999998</v>
      </c>
      <c r="P8" s="61">
        <v>3.0271400000000002</v>
      </c>
      <c r="Q8" s="68">
        <v>0.32693</v>
      </c>
      <c r="R8" s="61">
        <f t="shared" si="1"/>
        <v>99.279510000000002</v>
      </c>
      <c r="S8" s="27"/>
      <c r="T8" s="69"/>
      <c r="U8" s="64">
        <v>54.729022607889839</v>
      </c>
      <c r="V8" s="64">
        <v>14.409943643954694</v>
      </c>
      <c r="W8" s="62">
        <v>1.771372740595994</v>
      </c>
      <c r="X8" s="61">
        <v>10.820884472625265</v>
      </c>
      <c r="Y8" s="62">
        <v>0.1960928489768784</v>
      </c>
      <c r="Z8" s="61">
        <v>8.5581716265694343</v>
      </c>
      <c r="AA8" s="61">
        <v>4.8090290543364942</v>
      </c>
      <c r="AB8" s="61">
        <v>1.3270816230943949</v>
      </c>
      <c r="AC8" s="61">
        <v>3.0491088291137647</v>
      </c>
      <c r="AD8" s="62">
        <v>0.32930262541612315</v>
      </c>
      <c r="AE8" s="61">
        <f t="shared" si="0"/>
        <v>100.00001007257288</v>
      </c>
      <c r="AF8" s="27"/>
      <c r="AG8" s="69"/>
      <c r="AH8" s="65">
        <v>16.8</v>
      </c>
      <c r="AI8" s="65">
        <v>41.3</v>
      </c>
      <c r="AJ8" s="65">
        <v>36.5</v>
      </c>
      <c r="AK8" s="65">
        <v>308.10000000000002</v>
      </c>
      <c r="AL8" s="65">
        <v>555.9</v>
      </c>
      <c r="AM8" s="65">
        <v>31</v>
      </c>
      <c r="AN8" s="65">
        <v>315.3</v>
      </c>
      <c r="AO8" s="65">
        <v>161.69999999999999</v>
      </c>
      <c r="AP8" s="65">
        <v>34.5</v>
      </c>
      <c r="AQ8" s="66">
        <v>11.9</v>
      </c>
      <c r="AR8" s="65">
        <v>21.7</v>
      </c>
      <c r="AS8" s="65">
        <v>23.5</v>
      </c>
      <c r="AT8" s="65">
        <v>116</v>
      </c>
      <c r="AU8" s="65">
        <v>5.8</v>
      </c>
      <c r="AV8" s="65">
        <v>20.8</v>
      </c>
      <c r="AW8" s="65">
        <v>48</v>
      </c>
      <c r="AX8" s="65">
        <v>2.4</v>
      </c>
      <c r="AY8" s="65">
        <v>29.1</v>
      </c>
      <c r="AZ8" s="67" t="s">
        <v>82</v>
      </c>
    </row>
    <row r="9" spans="1:52" s="8" customFormat="1" ht="24" x14ac:dyDescent="0.25">
      <c r="A9" s="25">
        <v>166</v>
      </c>
      <c r="B9" s="27" t="s">
        <v>163</v>
      </c>
      <c r="C9" s="8" t="s">
        <v>63</v>
      </c>
      <c r="E9" s="58" t="s">
        <v>69</v>
      </c>
      <c r="F9" s="70" t="s">
        <v>37</v>
      </c>
      <c r="G9" s="70"/>
      <c r="H9" s="61">
        <v>53.442950000000003</v>
      </c>
      <c r="I9" s="61">
        <v>14.06227</v>
      </c>
      <c r="J9" s="62">
        <v>1.79464</v>
      </c>
      <c r="K9" s="61">
        <v>10.79748</v>
      </c>
      <c r="L9" s="62">
        <v>0.19764999999999999</v>
      </c>
      <c r="M9" s="61">
        <v>8.9867600000000003</v>
      </c>
      <c r="N9" s="61">
        <v>5.0270099999999989</v>
      </c>
      <c r="O9" s="61">
        <v>1.2454299999999998</v>
      </c>
      <c r="P9" s="61">
        <v>2.8189099999999998</v>
      </c>
      <c r="Q9" s="68">
        <v>0.27233000000000002</v>
      </c>
      <c r="R9" s="61">
        <f t="shared" si="1"/>
        <v>98.645430000000005</v>
      </c>
      <c r="S9" s="27"/>
      <c r="T9" s="69"/>
      <c r="U9" s="64">
        <v>54.176812853874736</v>
      </c>
      <c r="V9" s="64">
        <v>14.255368951202303</v>
      </c>
      <c r="W9" s="62">
        <v>1.8192834680734831</v>
      </c>
      <c r="X9" s="61">
        <v>10.945747816193817</v>
      </c>
      <c r="Y9" s="62">
        <v>0.20036407160473629</v>
      </c>
      <c r="Z9" s="61">
        <v>9.110163542294865</v>
      </c>
      <c r="AA9" s="61">
        <v>5.0960394211875801</v>
      </c>
      <c r="AB9" s="61">
        <v>1.262531878060646</v>
      </c>
      <c r="AC9" s="61">
        <v>2.8576184421315816</v>
      </c>
      <c r="AD9" s="62">
        <v>0.27606955537626027</v>
      </c>
      <c r="AE9" s="61">
        <f t="shared" si="0"/>
        <v>100.00000000000001</v>
      </c>
      <c r="AF9" s="27"/>
      <c r="AG9" s="69"/>
      <c r="AH9" s="65">
        <v>23.8</v>
      </c>
      <c r="AI9" s="65">
        <v>48.8</v>
      </c>
      <c r="AJ9" s="65">
        <v>37.6</v>
      </c>
      <c r="AK9" s="65">
        <v>328.7</v>
      </c>
      <c r="AL9" s="65">
        <v>478.7</v>
      </c>
      <c r="AM9" s="65">
        <v>27.6</v>
      </c>
      <c r="AN9" s="65">
        <v>311</v>
      </c>
      <c r="AO9" s="65">
        <v>154.80000000000001</v>
      </c>
      <c r="AP9" s="65">
        <v>32.6</v>
      </c>
      <c r="AQ9" s="66">
        <v>10.6</v>
      </c>
      <c r="AR9" s="65">
        <v>18.7</v>
      </c>
      <c r="AS9" s="65">
        <v>38.299999999999997</v>
      </c>
      <c r="AT9" s="65">
        <v>109.9</v>
      </c>
      <c r="AU9" s="65">
        <v>2.9</v>
      </c>
      <c r="AV9" s="65">
        <v>19.2</v>
      </c>
      <c r="AW9" s="65">
        <v>40.9</v>
      </c>
      <c r="AX9" s="65">
        <v>0</v>
      </c>
      <c r="AY9" s="65">
        <v>24.4</v>
      </c>
      <c r="AZ9" s="67" t="s">
        <v>82</v>
      </c>
    </row>
    <row r="10" spans="1:52" s="8" customFormat="1" ht="24" x14ac:dyDescent="0.25">
      <c r="A10" s="25">
        <v>168</v>
      </c>
      <c r="B10" s="27" t="s">
        <v>163</v>
      </c>
      <c r="C10" s="8" t="s">
        <v>63</v>
      </c>
      <c r="E10" s="58" t="s">
        <v>70</v>
      </c>
      <c r="F10" s="70" t="s">
        <v>36</v>
      </c>
      <c r="G10" s="70"/>
      <c r="H10" s="61">
        <v>53.677370000000003</v>
      </c>
      <c r="I10" s="61">
        <v>14.59173</v>
      </c>
      <c r="J10" s="62">
        <v>1.7511999999999999</v>
      </c>
      <c r="K10" s="61">
        <v>10.088809999999999</v>
      </c>
      <c r="L10" s="62">
        <v>0.18436</v>
      </c>
      <c r="M10" s="61">
        <v>9.266490000000001</v>
      </c>
      <c r="N10" s="61">
        <v>5.1303799999999997</v>
      </c>
      <c r="O10" s="61">
        <v>1.13927</v>
      </c>
      <c r="P10" s="61">
        <v>2.9036599999999999</v>
      </c>
      <c r="Q10" s="68">
        <v>0.26342000000000004</v>
      </c>
      <c r="R10" s="61">
        <f t="shared" si="1"/>
        <v>98.996690000000001</v>
      </c>
      <c r="S10" s="27"/>
      <c r="T10" s="69"/>
      <c r="U10" s="64">
        <v>54.221383989846927</v>
      </c>
      <c r="V10" s="64">
        <v>14.739615510338325</v>
      </c>
      <c r="W10" s="62">
        <v>1.7689482111925365</v>
      </c>
      <c r="X10" s="61">
        <v>10.19105893248137</v>
      </c>
      <c r="Y10" s="62">
        <v>0.1862284674597168</v>
      </c>
      <c r="Z10" s="61">
        <v>9.3604048135755669</v>
      </c>
      <c r="AA10" s="61">
        <v>5.1823758130070621</v>
      </c>
      <c r="AB10" s="61">
        <v>1.1508163708116272</v>
      </c>
      <c r="AC10" s="61">
        <v>2.9330882611416862</v>
      </c>
      <c r="AD10" s="62">
        <v>0.26608973149402587</v>
      </c>
      <c r="AE10" s="61">
        <f t="shared" si="0"/>
        <v>100.00001010134883</v>
      </c>
      <c r="AF10" s="27"/>
      <c r="AG10" s="69"/>
      <c r="AH10" s="65">
        <v>20.3</v>
      </c>
      <c r="AI10" s="65">
        <v>55.9</v>
      </c>
      <c r="AJ10" s="65">
        <v>39.6</v>
      </c>
      <c r="AK10" s="65">
        <v>328.2</v>
      </c>
      <c r="AL10" s="65">
        <v>435</v>
      </c>
      <c r="AM10" s="65">
        <v>24.6</v>
      </c>
      <c r="AN10" s="65">
        <v>315.7</v>
      </c>
      <c r="AO10" s="65">
        <v>148.69999999999999</v>
      </c>
      <c r="AP10" s="65">
        <v>32.700000000000003</v>
      </c>
      <c r="AQ10" s="66">
        <v>11</v>
      </c>
      <c r="AR10" s="65">
        <v>20.7</v>
      </c>
      <c r="AS10" s="65">
        <v>34.5</v>
      </c>
      <c r="AT10" s="65">
        <v>112.3</v>
      </c>
      <c r="AU10" s="65">
        <v>5</v>
      </c>
      <c r="AV10" s="65">
        <v>18</v>
      </c>
      <c r="AW10" s="65">
        <v>39.200000000000003</v>
      </c>
      <c r="AX10" s="65">
        <v>1.9</v>
      </c>
      <c r="AY10" s="65">
        <v>24.3</v>
      </c>
      <c r="AZ10" s="67" t="s">
        <v>82</v>
      </c>
    </row>
    <row r="11" spans="1:52" s="8" customFormat="1" ht="24" x14ac:dyDescent="0.25">
      <c r="A11" s="25">
        <v>176</v>
      </c>
      <c r="B11" s="27" t="s">
        <v>163</v>
      </c>
      <c r="C11" s="8" t="s">
        <v>63</v>
      </c>
      <c r="E11" s="58" t="s">
        <v>71</v>
      </c>
      <c r="F11" s="59" t="s">
        <v>38</v>
      </c>
      <c r="G11" s="59"/>
      <c r="H11" s="61">
        <v>54.817959999999992</v>
      </c>
      <c r="I11" s="61">
        <v>14.882430000000003</v>
      </c>
      <c r="J11" s="62">
        <v>1.80968</v>
      </c>
      <c r="K11" s="61">
        <v>9.3004100000000012</v>
      </c>
      <c r="L11" s="62">
        <v>0.18411</v>
      </c>
      <c r="M11" s="61">
        <v>8.809680000000002</v>
      </c>
      <c r="N11" s="61">
        <v>4.6789099999999992</v>
      </c>
      <c r="O11" s="61">
        <v>1.3399399999999999</v>
      </c>
      <c r="P11" s="61">
        <v>2.9214499999999997</v>
      </c>
      <c r="Q11" s="68">
        <v>0.31819999999999998</v>
      </c>
      <c r="R11" s="61">
        <f t="shared" si="1"/>
        <v>99.06277</v>
      </c>
      <c r="S11" s="27"/>
      <c r="T11" s="69"/>
      <c r="U11" s="64">
        <v>55.336585547064196</v>
      </c>
      <c r="V11" s="64">
        <v>15.023230722981937</v>
      </c>
      <c r="W11" s="62">
        <v>1.8268011456977082</v>
      </c>
      <c r="X11" s="61">
        <v>9.38839996212503</v>
      </c>
      <c r="Y11" s="62">
        <v>0.18585184062066504</v>
      </c>
      <c r="Z11" s="61">
        <v>8.8930272298031632</v>
      </c>
      <c r="AA11" s="61">
        <v>4.7231765553116922</v>
      </c>
      <c r="AB11" s="61">
        <v>1.3526169970194659</v>
      </c>
      <c r="AC11" s="61">
        <v>2.9490894562014112</v>
      </c>
      <c r="AD11" s="62">
        <v>0.32121044856605074</v>
      </c>
      <c r="AE11" s="61">
        <f t="shared" si="0"/>
        <v>99.999989905391345</v>
      </c>
      <c r="AF11" s="27"/>
      <c r="AG11" s="69"/>
      <c r="AH11" s="65">
        <v>19.3</v>
      </c>
      <c r="AI11" s="65">
        <v>45.4</v>
      </c>
      <c r="AJ11" s="65">
        <v>37.299999999999997</v>
      </c>
      <c r="AK11" s="65">
        <v>317.2</v>
      </c>
      <c r="AL11" s="65">
        <v>731.1</v>
      </c>
      <c r="AM11" s="65">
        <v>29.5</v>
      </c>
      <c r="AN11" s="65">
        <v>337.6</v>
      </c>
      <c r="AO11" s="65">
        <v>163</v>
      </c>
      <c r="AP11" s="65">
        <v>38.6</v>
      </c>
      <c r="AQ11" s="66">
        <v>9.8000000000000007</v>
      </c>
      <c r="AR11" s="65">
        <v>22.4</v>
      </c>
      <c r="AS11" s="65">
        <v>27.4</v>
      </c>
      <c r="AT11" s="65">
        <v>127.3</v>
      </c>
      <c r="AU11" s="65">
        <v>7</v>
      </c>
      <c r="AV11" s="65">
        <v>26.6</v>
      </c>
      <c r="AW11" s="65">
        <v>44.4</v>
      </c>
      <c r="AX11" s="65">
        <v>1.7</v>
      </c>
      <c r="AY11" s="65">
        <v>29</v>
      </c>
      <c r="AZ11" s="67" t="s">
        <v>82</v>
      </c>
    </row>
    <row r="12" spans="1:52" s="8" customFormat="1" ht="24" x14ac:dyDescent="0.25">
      <c r="A12" s="25">
        <v>177</v>
      </c>
      <c r="B12" s="27" t="s">
        <v>163</v>
      </c>
      <c r="C12" s="8" t="s">
        <v>63</v>
      </c>
      <c r="E12" s="58" t="s">
        <v>72</v>
      </c>
      <c r="F12" s="59" t="s">
        <v>38</v>
      </c>
      <c r="G12" s="59"/>
      <c r="H12" s="61">
        <v>53.747259999999997</v>
      </c>
      <c r="I12" s="61">
        <v>14.774659999999999</v>
      </c>
      <c r="J12" s="62">
        <v>1.7823599999999999</v>
      </c>
      <c r="K12" s="61">
        <v>10.349080000000001</v>
      </c>
      <c r="L12" s="62">
        <v>0.21972000000000003</v>
      </c>
      <c r="M12" s="61">
        <v>8.6921999999999997</v>
      </c>
      <c r="N12" s="61">
        <v>4.7710700000000008</v>
      </c>
      <c r="O12" s="61">
        <v>1.1580400000000002</v>
      </c>
      <c r="P12" s="61">
        <v>2.9428499999999995</v>
      </c>
      <c r="Q12" s="68">
        <v>0.31235000000000002</v>
      </c>
      <c r="R12" s="61">
        <f t="shared" si="1"/>
        <v>98.749589999999969</v>
      </c>
      <c r="S12" s="27"/>
      <c r="T12" s="69"/>
      <c r="U12" s="64">
        <v>54.427825530432514</v>
      </c>
      <c r="V12" s="64">
        <v>14.961741617181231</v>
      </c>
      <c r="W12" s="62">
        <v>1.8049288300914632</v>
      </c>
      <c r="X12" s="61">
        <v>10.480123463791246</v>
      </c>
      <c r="Y12" s="62">
        <v>0.22250216709738568</v>
      </c>
      <c r="Z12" s="61">
        <v>8.8022635028395033</v>
      </c>
      <c r="AA12" s="61">
        <v>4.8314828617027308</v>
      </c>
      <c r="AB12" s="61">
        <v>1.1727034843685442</v>
      </c>
      <c r="AC12" s="61">
        <v>2.9801133371679471</v>
      </c>
      <c r="AD12" s="62">
        <v>0.31630507870411623</v>
      </c>
      <c r="AE12" s="61">
        <f t="shared" si="0"/>
        <v>99.999989873376691</v>
      </c>
      <c r="AF12" s="27"/>
      <c r="AG12" s="69"/>
      <c r="AH12" s="65">
        <v>19.899999999999999</v>
      </c>
      <c r="AI12" s="65">
        <v>45</v>
      </c>
      <c r="AJ12" s="65">
        <v>38.299999999999997</v>
      </c>
      <c r="AK12" s="65">
        <v>319.60000000000002</v>
      </c>
      <c r="AL12" s="65">
        <v>608.1</v>
      </c>
      <c r="AM12" s="65">
        <v>23.9</v>
      </c>
      <c r="AN12" s="65">
        <v>325.7</v>
      </c>
      <c r="AO12" s="65">
        <v>160.19999999999999</v>
      </c>
      <c r="AP12" s="65">
        <v>32.299999999999997</v>
      </c>
      <c r="AQ12" s="66">
        <v>10.8</v>
      </c>
      <c r="AR12" s="65">
        <v>20.9</v>
      </c>
      <c r="AS12" s="65">
        <v>26.4</v>
      </c>
      <c r="AT12" s="65">
        <v>123.4</v>
      </c>
      <c r="AU12" s="65">
        <v>6.6</v>
      </c>
      <c r="AV12" s="65">
        <v>22.9</v>
      </c>
      <c r="AW12" s="65">
        <v>47.3</v>
      </c>
      <c r="AX12" s="65">
        <v>3.6</v>
      </c>
      <c r="AY12" s="65">
        <v>26.5</v>
      </c>
      <c r="AZ12" s="67" t="s">
        <v>82</v>
      </c>
    </row>
    <row r="13" spans="1:52" s="8" customFormat="1" ht="24" x14ac:dyDescent="0.25">
      <c r="A13" s="25">
        <v>178</v>
      </c>
      <c r="B13" s="27" t="s">
        <v>163</v>
      </c>
      <c r="C13" s="8" t="s">
        <v>63</v>
      </c>
      <c r="E13" s="58" t="s">
        <v>73</v>
      </c>
      <c r="F13" s="59" t="s">
        <v>38</v>
      </c>
      <c r="G13" s="59"/>
      <c r="H13" s="61">
        <v>54.279420000000002</v>
      </c>
      <c r="I13" s="61">
        <v>14.413259999999999</v>
      </c>
      <c r="J13" s="62">
        <v>1.7548599999999999</v>
      </c>
      <c r="K13" s="61">
        <v>10.466660000000001</v>
      </c>
      <c r="L13" s="62">
        <v>0.19484000000000001</v>
      </c>
      <c r="M13" s="61">
        <v>8.6557300000000019</v>
      </c>
      <c r="N13" s="61">
        <v>4.7138299999999997</v>
      </c>
      <c r="O13" s="61">
        <v>1.38466</v>
      </c>
      <c r="P13" s="61">
        <v>2.9394799999999996</v>
      </c>
      <c r="Q13" s="68">
        <v>0.31418000000000001</v>
      </c>
      <c r="R13" s="61">
        <f t="shared" si="1"/>
        <v>99.116919999999993</v>
      </c>
      <c r="S13" s="27"/>
      <c r="T13" s="69"/>
      <c r="U13" s="64">
        <v>54.763021288393539</v>
      </c>
      <c r="V13" s="64">
        <v>14.541674620236382</v>
      </c>
      <c r="W13" s="62">
        <v>1.7704948862414205</v>
      </c>
      <c r="X13" s="61">
        <v>10.559912475084982</v>
      </c>
      <c r="Y13" s="62">
        <v>0.19657592265780657</v>
      </c>
      <c r="Z13" s="61">
        <v>8.7328480344223784</v>
      </c>
      <c r="AA13" s="61">
        <v>4.7558277638167121</v>
      </c>
      <c r="AB13" s="61">
        <v>1.3969965975536769</v>
      </c>
      <c r="AC13" s="61">
        <v>2.9656692318526439</v>
      </c>
      <c r="AD13" s="62">
        <v>0.31697917974045198</v>
      </c>
      <c r="AE13" s="61">
        <f t="shared" si="0"/>
        <v>100</v>
      </c>
      <c r="AF13" s="27"/>
      <c r="AG13" s="69"/>
      <c r="AH13" s="65">
        <v>22.6</v>
      </c>
      <c r="AI13" s="65">
        <v>41.5</v>
      </c>
      <c r="AJ13" s="65">
        <v>36.5</v>
      </c>
      <c r="AK13" s="65">
        <v>314.8</v>
      </c>
      <c r="AL13" s="65">
        <v>542.9</v>
      </c>
      <c r="AM13" s="65">
        <v>31</v>
      </c>
      <c r="AN13" s="65">
        <v>315.60000000000002</v>
      </c>
      <c r="AO13" s="65">
        <v>159.19999999999999</v>
      </c>
      <c r="AP13" s="65">
        <v>33.200000000000003</v>
      </c>
      <c r="AQ13" s="66">
        <v>10.9</v>
      </c>
      <c r="AR13" s="65">
        <v>22</v>
      </c>
      <c r="AS13" s="65">
        <v>26</v>
      </c>
      <c r="AT13" s="65">
        <v>116.9</v>
      </c>
      <c r="AU13" s="65">
        <v>6.8</v>
      </c>
      <c r="AV13" s="65">
        <v>22</v>
      </c>
      <c r="AW13" s="65">
        <v>46.5</v>
      </c>
      <c r="AX13" s="65">
        <v>2.1</v>
      </c>
      <c r="AY13" s="65">
        <v>24.1</v>
      </c>
      <c r="AZ13" s="67" t="s">
        <v>82</v>
      </c>
    </row>
    <row r="14" spans="1:52" s="8" customFormat="1" ht="24" x14ac:dyDescent="0.25">
      <c r="A14" s="25">
        <v>181</v>
      </c>
      <c r="B14" s="27" t="s">
        <v>163</v>
      </c>
      <c r="C14" s="8" t="s">
        <v>63</v>
      </c>
      <c r="E14" s="58" t="s">
        <v>74</v>
      </c>
      <c r="F14" s="59" t="s">
        <v>38</v>
      </c>
      <c r="G14" s="59"/>
      <c r="H14" s="61">
        <v>53.308859999999996</v>
      </c>
      <c r="I14" s="61">
        <v>14.56317</v>
      </c>
      <c r="J14" s="62">
        <v>1.85094</v>
      </c>
      <c r="K14" s="61">
        <v>10.740119999999997</v>
      </c>
      <c r="L14" s="62">
        <v>0.19943000000000002</v>
      </c>
      <c r="M14" s="61">
        <v>8.9476899999999997</v>
      </c>
      <c r="N14" s="61">
        <v>5.0982200000000004</v>
      </c>
      <c r="O14" s="61">
        <v>1.13157</v>
      </c>
      <c r="P14" s="61">
        <v>2.8223799999999999</v>
      </c>
      <c r="Q14" s="68">
        <v>0.31602999999999998</v>
      </c>
      <c r="R14" s="61">
        <f t="shared" si="1"/>
        <v>98.978409999999982</v>
      </c>
      <c r="S14" s="27"/>
      <c r="T14" s="69"/>
      <c r="U14" s="64">
        <v>53.859073523299315</v>
      </c>
      <c r="V14" s="64">
        <v>14.713479968663876</v>
      </c>
      <c r="W14" s="62">
        <v>1.8700439954487049</v>
      </c>
      <c r="X14" s="61">
        <v>10.850971353149502</v>
      </c>
      <c r="Y14" s="62">
        <v>0.20148836483750701</v>
      </c>
      <c r="Z14" s="61">
        <v>9.0400412534368595</v>
      </c>
      <c r="AA14" s="61">
        <v>5.1508399507690674</v>
      </c>
      <c r="AB14" s="61">
        <v>1.1432492052307968</v>
      </c>
      <c r="AC14" s="61">
        <v>2.8515104605630195</v>
      </c>
      <c r="AD14" s="62">
        <v>0.31929182138894519</v>
      </c>
      <c r="AE14" s="61">
        <f t="shared" si="0"/>
        <v>99.999989896787596</v>
      </c>
      <c r="AF14" s="27"/>
      <c r="AG14" s="69"/>
      <c r="AH14" s="65">
        <v>22.2</v>
      </c>
      <c r="AI14" s="65">
        <v>48</v>
      </c>
      <c r="AJ14" s="65">
        <v>38.5</v>
      </c>
      <c r="AK14" s="65">
        <v>319</v>
      </c>
      <c r="AL14" s="65">
        <v>509.3</v>
      </c>
      <c r="AM14" s="65">
        <v>23.1</v>
      </c>
      <c r="AN14" s="65">
        <v>318.2</v>
      </c>
      <c r="AO14" s="65">
        <v>158</v>
      </c>
      <c r="AP14" s="65">
        <v>33</v>
      </c>
      <c r="AQ14" s="66">
        <v>9.9</v>
      </c>
      <c r="AR14" s="65">
        <v>20.9</v>
      </c>
      <c r="AS14" s="65">
        <v>29.5</v>
      </c>
      <c r="AT14" s="65">
        <v>118.7</v>
      </c>
      <c r="AU14" s="65">
        <v>6.2</v>
      </c>
      <c r="AV14" s="65">
        <v>19.5</v>
      </c>
      <c r="AW14" s="65">
        <v>43.4</v>
      </c>
      <c r="AX14" s="65">
        <v>1.9</v>
      </c>
      <c r="AY14" s="65">
        <v>24.6</v>
      </c>
      <c r="AZ14" s="67" t="s">
        <v>82</v>
      </c>
    </row>
    <row r="15" spans="1:52" s="8" customFormat="1" ht="24" x14ac:dyDescent="0.25">
      <c r="A15" s="25">
        <v>182</v>
      </c>
      <c r="B15" s="27" t="s">
        <v>163</v>
      </c>
      <c r="C15" s="8" t="s">
        <v>63</v>
      </c>
      <c r="E15" s="58" t="s">
        <v>75</v>
      </c>
      <c r="F15" s="59" t="s">
        <v>38</v>
      </c>
      <c r="G15" s="59"/>
      <c r="H15" s="61">
        <v>53.947419999999994</v>
      </c>
      <c r="I15" s="61">
        <v>14.10998</v>
      </c>
      <c r="J15" s="62">
        <v>1.84548</v>
      </c>
      <c r="K15" s="61">
        <v>10.973980000000001</v>
      </c>
      <c r="L15" s="62">
        <v>0.20196000000000003</v>
      </c>
      <c r="M15" s="61">
        <v>8.7726300000000013</v>
      </c>
      <c r="N15" s="61">
        <v>4.771300000000001</v>
      </c>
      <c r="O15" s="61">
        <v>1.3205199999999999</v>
      </c>
      <c r="P15" s="61">
        <v>2.8274599999999999</v>
      </c>
      <c r="Q15" s="68">
        <v>0.32796000000000003</v>
      </c>
      <c r="R15" s="61">
        <f t="shared" si="1"/>
        <v>99.098690000000005</v>
      </c>
      <c r="S15" s="27"/>
      <c r="T15" s="69"/>
      <c r="U15" s="64">
        <v>54.438081314503876</v>
      </c>
      <c r="V15" s="64">
        <v>14.238312760573603</v>
      </c>
      <c r="W15" s="62">
        <v>1.8622649665969315</v>
      </c>
      <c r="X15" s="61">
        <v>11.073790286611287</v>
      </c>
      <c r="Y15" s="62">
        <v>0.20379686187545587</v>
      </c>
      <c r="Z15" s="61">
        <v>8.8524186195012895</v>
      </c>
      <c r="AA15" s="61">
        <v>4.8146958163317626</v>
      </c>
      <c r="AB15" s="61">
        <v>1.33253036266477</v>
      </c>
      <c r="AC15" s="61">
        <v>2.8531762481599148</v>
      </c>
      <c r="AD15" s="62">
        <v>0.33094285413287045</v>
      </c>
      <c r="AE15" s="61">
        <f t="shared" si="0"/>
        <v>100.00001009095176</v>
      </c>
      <c r="AF15" s="27"/>
      <c r="AG15" s="69"/>
      <c r="AH15" s="65">
        <v>22.3</v>
      </c>
      <c r="AI15" s="65">
        <v>46.6</v>
      </c>
      <c r="AJ15" s="65">
        <v>37.6</v>
      </c>
      <c r="AK15" s="65">
        <v>311.10000000000002</v>
      </c>
      <c r="AL15" s="65">
        <v>496</v>
      </c>
      <c r="AM15" s="65">
        <v>28.8</v>
      </c>
      <c r="AN15" s="65">
        <v>309.39999999999998</v>
      </c>
      <c r="AO15" s="65">
        <v>159.69999999999999</v>
      </c>
      <c r="AP15" s="65">
        <v>32.200000000000003</v>
      </c>
      <c r="AQ15" s="66">
        <v>10.3</v>
      </c>
      <c r="AR15" s="65">
        <v>22.1</v>
      </c>
      <c r="AS15" s="65">
        <v>32.700000000000003</v>
      </c>
      <c r="AT15" s="65">
        <v>118.1</v>
      </c>
      <c r="AU15" s="65">
        <v>6.5</v>
      </c>
      <c r="AV15" s="65">
        <v>22.7</v>
      </c>
      <c r="AW15" s="65">
        <v>43.9</v>
      </c>
      <c r="AX15" s="65">
        <v>1.6</v>
      </c>
      <c r="AY15" s="65">
        <v>27.1</v>
      </c>
      <c r="AZ15" s="67" t="s">
        <v>82</v>
      </c>
    </row>
    <row r="16" spans="1:52" s="8" customFormat="1" ht="24" x14ac:dyDescent="0.25">
      <c r="A16" s="25">
        <v>195</v>
      </c>
      <c r="B16" s="27" t="s">
        <v>163</v>
      </c>
      <c r="C16" s="8" t="s">
        <v>63</v>
      </c>
      <c r="E16" s="58" t="s">
        <v>76</v>
      </c>
      <c r="F16" s="59" t="s">
        <v>39</v>
      </c>
      <c r="G16" s="59"/>
      <c r="H16" s="61">
        <v>53.753950000000003</v>
      </c>
      <c r="I16" s="61">
        <v>14.27473</v>
      </c>
      <c r="J16" s="62">
        <v>1.79677</v>
      </c>
      <c r="K16" s="61">
        <v>11.0396</v>
      </c>
      <c r="L16" s="62">
        <v>0.19989000000000001</v>
      </c>
      <c r="M16" s="61">
        <v>8.8250800000000016</v>
      </c>
      <c r="N16" s="61">
        <v>5.0346299999999999</v>
      </c>
      <c r="O16" s="61">
        <v>1.2670899999999998</v>
      </c>
      <c r="P16" s="61">
        <v>2.87493</v>
      </c>
      <c r="Q16" s="68">
        <v>0.31304999999999999</v>
      </c>
      <c r="R16" s="61">
        <f t="shared" si="1"/>
        <v>99.379719999999992</v>
      </c>
      <c r="S16" s="27"/>
      <c r="T16" s="69"/>
      <c r="U16" s="64">
        <v>54.0894615208678</v>
      </c>
      <c r="V16" s="64">
        <v>14.363827384885708</v>
      </c>
      <c r="W16" s="62">
        <v>1.8079847485970728</v>
      </c>
      <c r="X16" s="61">
        <v>11.108504945325361</v>
      </c>
      <c r="Y16" s="62">
        <v>0.2011376366463537</v>
      </c>
      <c r="Z16" s="61">
        <v>8.8801627615938941</v>
      </c>
      <c r="AA16" s="61">
        <v>5.0660542277694312</v>
      </c>
      <c r="AB16" s="61">
        <v>1.2749986893702951</v>
      </c>
      <c r="AC16" s="61">
        <v>2.8928742094336966</v>
      </c>
      <c r="AD16" s="62">
        <v>0.31500393792656473</v>
      </c>
      <c r="AE16" s="61">
        <f t="shared" si="0"/>
        <v>100.00001006241618</v>
      </c>
      <c r="AF16" s="27"/>
      <c r="AG16" s="69"/>
      <c r="AH16" s="65">
        <v>19.248076923076923</v>
      </c>
      <c r="AI16" s="65">
        <v>45</v>
      </c>
      <c r="AJ16" s="65">
        <v>36.799999999999997</v>
      </c>
      <c r="AK16" s="65">
        <v>309.10000000000002</v>
      </c>
      <c r="AL16" s="65">
        <v>479.1</v>
      </c>
      <c r="AM16" s="65">
        <v>28.4</v>
      </c>
      <c r="AN16" s="65">
        <v>317.39999999999998</v>
      </c>
      <c r="AO16" s="65">
        <v>156.4</v>
      </c>
      <c r="AP16" s="65">
        <v>33.6</v>
      </c>
      <c r="AQ16" s="66">
        <v>10.7</v>
      </c>
      <c r="AR16" s="65">
        <v>19.3</v>
      </c>
      <c r="AS16" s="65">
        <v>31.2</v>
      </c>
      <c r="AT16" s="65">
        <v>114.6</v>
      </c>
      <c r="AU16" s="65">
        <v>5.8</v>
      </c>
      <c r="AV16" s="65">
        <v>18</v>
      </c>
      <c r="AW16" s="65">
        <v>42.6</v>
      </c>
      <c r="AX16" s="65">
        <v>3.5</v>
      </c>
      <c r="AY16" s="65">
        <v>23.2</v>
      </c>
      <c r="AZ16" s="67" t="s">
        <v>82</v>
      </c>
    </row>
    <row r="17" spans="1:52" s="8" customFormat="1" ht="24" x14ac:dyDescent="0.25">
      <c r="A17" s="25">
        <v>201</v>
      </c>
      <c r="B17" s="27" t="s">
        <v>163</v>
      </c>
      <c r="C17" s="8" t="s">
        <v>63</v>
      </c>
      <c r="E17" s="58" t="s">
        <v>77</v>
      </c>
      <c r="F17" s="59" t="s">
        <v>40</v>
      </c>
      <c r="G17" s="59"/>
      <c r="H17" s="61">
        <v>52.568680000000001</v>
      </c>
      <c r="I17" s="61">
        <v>14.099410000000001</v>
      </c>
      <c r="J17" s="62">
        <v>1.74264</v>
      </c>
      <c r="K17" s="61">
        <v>10.552950000000001</v>
      </c>
      <c r="L17" s="62">
        <v>0.18395</v>
      </c>
      <c r="M17" s="61">
        <v>8.8490099999999998</v>
      </c>
      <c r="N17" s="61">
        <v>4.9929399999999999</v>
      </c>
      <c r="O17" s="61">
        <v>1.1300400000000002</v>
      </c>
      <c r="P17" s="61">
        <v>2.7625800000000003</v>
      </c>
      <c r="Q17" s="68">
        <v>0.26211000000000001</v>
      </c>
      <c r="R17" s="61">
        <f t="shared" si="1"/>
        <v>97.14430999999999</v>
      </c>
      <c r="S17" s="27"/>
      <c r="T17" s="69"/>
      <c r="U17" s="64">
        <v>54.114008324316679</v>
      </c>
      <c r="V17" s="64">
        <v>14.513881461508142</v>
      </c>
      <c r="W17" s="62">
        <v>1.7938672887789311</v>
      </c>
      <c r="X17" s="61">
        <v>10.863168414084161</v>
      </c>
      <c r="Y17" s="62">
        <v>0.18935746210972107</v>
      </c>
      <c r="Z17" s="61">
        <v>9.1091387647922968</v>
      </c>
      <c r="AA17" s="61">
        <v>5.1397143075080773</v>
      </c>
      <c r="AB17" s="61">
        <v>1.1632590730223933</v>
      </c>
      <c r="AC17" s="61">
        <v>2.8437898215551689</v>
      </c>
      <c r="AD17" s="62">
        <v>0.26981508232443052</v>
      </c>
      <c r="AE17" s="61">
        <f t="shared" si="0"/>
        <v>99.999999999999972</v>
      </c>
      <c r="AF17" s="27"/>
      <c r="AG17" s="69"/>
      <c r="AH17" s="65">
        <v>13.544487056567593</v>
      </c>
      <c r="AI17" s="65">
        <v>48.7</v>
      </c>
      <c r="AJ17" s="65">
        <v>36.5</v>
      </c>
      <c r="AK17" s="65">
        <v>319.60000000000002</v>
      </c>
      <c r="AL17" s="65">
        <v>446.9</v>
      </c>
      <c r="AM17" s="65">
        <v>25.2</v>
      </c>
      <c r="AN17" s="65">
        <v>310.60000000000002</v>
      </c>
      <c r="AO17" s="65">
        <v>149.4</v>
      </c>
      <c r="AP17" s="65">
        <v>32</v>
      </c>
      <c r="AQ17" s="66">
        <v>9.6</v>
      </c>
      <c r="AR17" s="65">
        <v>19.5</v>
      </c>
      <c r="AS17" s="65">
        <v>37.799999999999997</v>
      </c>
      <c r="AT17" s="65">
        <v>109.7</v>
      </c>
      <c r="AU17" s="65">
        <v>6.2</v>
      </c>
      <c r="AV17" s="65">
        <v>21.1</v>
      </c>
      <c r="AW17" s="65">
        <v>35.799999999999997</v>
      </c>
      <c r="AX17" s="65">
        <v>4.0999999999999996</v>
      </c>
      <c r="AY17" s="65">
        <v>21.3</v>
      </c>
      <c r="AZ17" s="71">
        <v>1</v>
      </c>
    </row>
    <row r="18" spans="1:52" s="8" customFormat="1" ht="24" x14ac:dyDescent="0.25">
      <c r="A18" s="25">
        <v>202</v>
      </c>
      <c r="B18" s="27" t="s">
        <v>163</v>
      </c>
      <c r="C18" s="8" t="s">
        <v>63</v>
      </c>
      <c r="E18" s="58" t="s">
        <v>78</v>
      </c>
      <c r="F18" s="59" t="s">
        <v>40</v>
      </c>
      <c r="G18" s="59"/>
      <c r="H18" s="61">
        <v>52.430759999999999</v>
      </c>
      <c r="I18" s="61">
        <v>13.742649999999999</v>
      </c>
      <c r="J18" s="62">
        <v>1.8082100000000001</v>
      </c>
      <c r="K18" s="61">
        <v>11.21245</v>
      </c>
      <c r="L18" s="62">
        <v>0.19998000000000002</v>
      </c>
      <c r="M18" s="61">
        <v>8.4618699999999993</v>
      </c>
      <c r="N18" s="61">
        <v>4.8177899999999996</v>
      </c>
      <c r="O18" s="61">
        <v>1.24823</v>
      </c>
      <c r="P18" s="61">
        <v>2.8119499999999995</v>
      </c>
      <c r="Q18" s="68">
        <v>0.32031999999999999</v>
      </c>
      <c r="R18" s="72">
        <f t="shared" si="1"/>
        <v>97.054210000000012</v>
      </c>
      <c r="S18" s="27"/>
      <c r="T18" s="69"/>
      <c r="U18" s="73">
        <v>54.022144327602511</v>
      </c>
      <c r="V18" s="73">
        <v>14.15976845927327</v>
      </c>
      <c r="W18" s="74">
        <v>1.8630929933995641</v>
      </c>
      <c r="X18" s="72">
        <v>11.552771544147497</v>
      </c>
      <c r="Y18" s="74">
        <v>0.20604981546393664</v>
      </c>
      <c r="Z18" s="72">
        <v>8.7187056304621517</v>
      </c>
      <c r="AA18" s="72">
        <v>4.9640201042304186</v>
      </c>
      <c r="AB18" s="72">
        <v>1.2861164174244906</v>
      </c>
      <c r="AC18" s="72">
        <v>2.8972986228313653</v>
      </c>
      <c r="AD18" s="74">
        <v>0.33004238868590952</v>
      </c>
      <c r="AE18" s="72">
        <f t="shared" si="0"/>
        <v>100.00001030352114</v>
      </c>
      <c r="AF18" s="27"/>
      <c r="AG18" s="69"/>
      <c r="AH18" s="75">
        <v>9.5799616490891673</v>
      </c>
      <c r="AI18" s="75">
        <v>39.700000000000003</v>
      </c>
      <c r="AJ18" s="75">
        <v>36.5</v>
      </c>
      <c r="AK18" s="75">
        <v>305.10000000000002</v>
      </c>
      <c r="AL18" s="75">
        <v>487.5</v>
      </c>
      <c r="AM18" s="75">
        <v>27.7</v>
      </c>
      <c r="AN18" s="75">
        <v>307.39999999999998</v>
      </c>
      <c r="AO18" s="75">
        <v>157.1</v>
      </c>
      <c r="AP18" s="75">
        <v>33</v>
      </c>
      <c r="AQ18" s="76">
        <v>9.5</v>
      </c>
      <c r="AR18" s="75">
        <v>20.399999999999999</v>
      </c>
      <c r="AS18" s="75">
        <v>32.6</v>
      </c>
      <c r="AT18" s="75">
        <v>113.5</v>
      </c>
      <c r="AU18" s="75">
        <v>5.4</v>
      </c>
      <c r="AV18" s="75">
        <v>21.7</v>
      </c>
      <c r="AW18" s="75">
        <v>41.2</v>
      </c>
      <c r="AX18" s="75">
        <v>3.3</v>
      </c>
      <c r="AY18" s="75">
        <v>23</v>
      </c>
      <c r="AZ18" s="77">
        <v>0.7</v>
      </c>
    </row>
    <row r="19" spans="1:52" x14ac:dyDescent="0.25">
      <c r="A19" s="28"/>
      <c r="B19" s="27"/>
      <c r="C19" s="9"/>
      <c r="D19" s="1"/>
      <c r="E19" s="28"/>
      <c r="F19" s="28"/>
      <c r="G19" s="28"/>
      <c r="H19" s="78"/>
      <c r="I19" s="78"/>
      <c r="J19" s="79"/>
      <c r="K19" s="78"/>
      <c r="L19" s="79"/>
      <c r="M19" s="78"/>
      <c r="N19" s="78"/>
      <c r="O19" s="78"/>
      <c r="P19" s="25"/>
      <c r="Q19" s="80" t="s">
        <v>79</v>
      </c>
      <c r="R19" s="78">
        <f>AVERAGE(R4:R18)</f>
        <v>98.668788666666657</v>
      </c>
      <c r="S19" s="78" t="s">
        <v>41</v>
      </c>
      <c r="T19" s="81" t="s">
        <v>79</v>
      </c>
      <c r="U19" s="82">
        <f t="shared" ref="U19:AD19" si="2">AVERAGE(U4:U18)</f>
        <v>54.379435614492039</v>
      </c>
      <c r="V19" s="82">
        <f t="shared" si="2"/>
        <v>14.477463227048762</v>
      </c>
      <c r="W19" s="79">
        <f t="shared" si="2"/>
        <v>1.8177762862023299</v>
      </c>
      <c r="X19" s="78">
        <f t="shared" si="2"/>
        <v>10.827714503991364</v>
      </c>
      <c r="Y19" s="79">
        <f t="shared" si="2"/>
        <v>0.20021007182921421</v>
      </c>
      <c r="Z19" s="78">
        <f t="shared" si="2"/>
        <v>8.9088814478568814</v>
      </c>
      <c r="AA19" s="78">
        <f t="shared" si="2"/>
        <v>4.9053789043056648</v>
      </c>
      <c r="AB19" s="78">
        <f t="shared" si="2"/>
        <v>1.2665729326797246</v>
      </c>
      <c r="AC19" s="78">
        <f t="shared" si="2"/>
        <v>2.9063243136819907</v>
      </c>
      <c r="AD19" s="79">
        <f t="shared" si="2"/>
        <v>0.31024269318534164</v>
      </c>
      <c r="AE19" s="82"/>
      <c r="AF19" s="31"/>
      <c r="AG19" s="81" t="s">
        <v>79</v>
      </c>
      <c r="AH19" s="83">
        <f t="shared" ref="AH19:AY19" si="3">AVERAGE(AH4:AH18)</f>
        <v>19.811501708582245</v>
      </c>
      <c r="AI19" s="83">
        <f t="shared" si="3"/>
        <v>45.933333333333344</v>
      </c>
      <c r="AJ19" s="83">
        <f t="shared" si="3"/>
        <v>37.473333333333336</v>
      </c>
      <c r="AK19" s="83">
        <f t="shared" si="3"/>
        <v>315.35333333333341</v>
      </c>
      <c r="AL19" s="83">
        <f t="shared" si="3"/>
        <v>523.48666666666668</v>
      </c>
      <c r="AM19" s="83">
        <f t="shared" si="3"/>
        <v>27.86</v>
      </c>
      <c r="AN19" s="83">
        <f t="shared" si="3"/>
        <v>316.46666666666658</v>
      </c>
      <c r="AO19" s="83">
        <f t="shared" si="3"/>
        <v>157.84</v>
      </c>
      <c r="AP19" s="83">
        <f t="shared" si="3"/>
        <v>33.74666666666667</v>
      </c>
      <c r="AQ19" s="66">
        <f t="shared" si="3"/>
        <v>10.613333333333333</v>
      </c>
      <c r="AR19" s="83">
        <f t="shared" si="3"/>
        <v>20.66</v>
      </c>
      <c r="AS19" s="83">
        <f t="shared" si="3"/>
        <v>30.953333333333333</v>
      </c>
      <c r="AT19" s="83">
        <f t="shared" si="3"/>
        <v>115.47333333333333</v>
      </c>
      <c r="AU19" s="83">
        <f t="shared" si="3"/>
        <v>5.5666666666666664</v>
      </c>
      <c r="AV19" s="83">
        <f t="shared" si="3"/>
        <v>20.953333333333333</v>
      </c>
      <c r="AW19" s="83">
        <f t="shared" si="3"/>
        <v>43.339999999999996</v>
      </c>
      <c r="AX19" s="83">
        <f t="shared" si="3"/>
        <v>2.0666666666666669</v>
      </c>
      <c r="AY19" s="83">
        <f t="shared" si="3"/>
        <v>25.140000000000004</v>
      </c>
      <c r="AZ19" s="84">
        <v>2</v>
      </c>
    </row>
    <row r="20" spans="1:52" ht="12.75" thickBot="1" x14ac:dyDescent="0.3">
      <c r="A20" s="29"/>
      <c r="B20" s="30"/>
      <c r="C20" s="10"/>
      <c r="D20" s="11"/>
      <c r="E20" s="33"/>
      <c r="F20" s="33"/>
      <c r="G20" s="33"/>
      <c r="H20" s="33"/>
      <c r="I20" s="33"/>
      <c r="J20" s="85"/>
      <c r="K20" s="33"/>
      <c r="L20" s="85"/>
      <c r="M20" s="33"/>
      <c r="N20" s="86"/>
      <c r="O20" s="86"/>
      <c r="P20" s="86"/>
      <c r="Q20" s="85" t="s">
        <v>80</v>
      </c>
      <c r="R20" s="87">
        <f>STDEV(R4:R18)</f>
        <v>0.81295461134824754</v>
      </c>
      <c r="S20" s="33"/>
      <c r="T20" s="88" t="s">
        <v>80</v>
      </c>
      <c r="U20" s="87">
        <f t="shared" ref="U20:AD20" si="4">STDEV(U4:U18)</f>
        <v>0.38468158415361758</v>
      </c>
      <c r="V20" s="87">
        <f t="shared" si="4"/>
        <v>0.27006493409492294</v>
      </c>
      <c r="W20" s="85">
        <f t="shared" si="4"/>
        <v>3.8155135152027723E-2</v>
      </c>
      <c r="X20" s="87">
        <f t="shared" si="4"/>
        <v>0.546944185677539</v>
      </c>
      <c r="Y20" s="85">
        <f t="shared" si="4"/>
        <v>9.0784093107720391E-3</v>
      </c>
      <c r="Z20" s="87">
        <f t="shared" si="4"/>
        <v>0.20098444432547818</v>
      </c>
      <c r="AA20" s="87">
        <f t="shared" si="4"/>
        <v>0.21145091697902743</v>
      </c>
      <c r="AB20" s="87">
        <f t="shared" si="4"/>
        <v>9.0009242666703237E-2</v>
      </c>
      <c r="AC20" s="87">
        <f t="shared" si="4"/>
        <v>6.999703117254702E-2</v>
      </c>
      <c r="AD20" s="85">
        <f t="shared" si="4"/>
        <v>2.4378896947507386E-2</v>
      </c>
      <c r="AE20" s="33"/>
      <c r="AF20" s="33"/>
      <c r="AG20" s="88" t="s">
        <v>80</v>
      </c>
      <c r="AH20" s="89">
        <f t="shared" ref="AH20:AZ20" si="5">STDEV(AH4:AH18)</f>
        <v>4.058001450598856</v>
      </c>
      <c r="AI20" s="89">
        <f t="shared" si="5"/>
        <v>4.0399198483326835</v>
      </c>
      <c r="AJ20" s="89">
        <f t="shared" si="5"/>
        <v>1.0832930395436913</v>
      </c>
      <c r="AK20" s="89">
        <f t="shared" si="5"/>
        <v>8.5506780572124867</v>
      </c>
      <c r="AL20" s="89">
        <f t="shared" si="5"/>
        <v>72.863373776508638</v>
      </c>
      <c r="AM20" s="89">
        <f t="shared" si="5"/>
        <v>2.8296390481574045</v>
      </c>
      <c r="AN20" s="89">
        <f t="shared" si="5"/>
        <v>8.0055932827944698</v>
      </c>
      <c r="AO20" s="89">
        <f t="shared" si="5"/>
        <v>4.3652524063825391</v>
      </c>
      <c r="AP20" s="89">
        <f t="shared" si="5"/>
        <v>1.7443241289011242</v>
      </c>
      <c r="AQ20" s="90">
        <f t="shared" si="5"/>
        <v>0.69474215840602804</v>
      </c>
      <c r="AR20" s="89">
        <f t="shared" si="5"/>
        <v>1.3870832707519762</v>
      </c>
      <c r="AS20" s="89">
        <f t="shared" si="5"/>
        <v>5.3168017597406179</v>
      </c>
      <c r="AT20" s="89">
        <f t="shared" si="5"/>
        <v>4.8743448888274301</v>
      </c>
      <c r="AU20" s="89">
        <f t="shared" si="5"/>
        <v>1.3704361488574501</v>
      </c>
      <c r="AV20" s="89">
        <f t="shared" si="5"/>
        <v>2.3335646143879871</v>
      </c>
      <c r="AW20" s="89">
        <f t="shared" si="5"/>
        <v>3.424449903686305</v>
      </c>
      <c r="AX20" s="89">
        <f t="shared" si="5"/>
        <v>1.2021805585011327</v>
      </c>
      <c r="AY20" s="89">
        <f t="shared" si="5"/>
        <v>2.1410277905716222</v>
      </c>
      <c r="AZ20" s="91">
        <f t="shared" si="5"/>
        <v>0.21213203435596462</v>
      </c>
    </row>
    <row r="21" spans="1:52" x14ac:dyDescent="0.25">
      <c r="A21" s="28"/>
      <c r="B21" s="27"/>
      <c r="C21" s="9"/>
      <c r="D21" s="7"/>
      <c r="E21" s="31"/>
      <c r="F21" s="31"/>
      <c r="G21" s="31"/>
      <c r="H21" s="31"/>
      <c r="I21" s="31"/>
      <c r="J21" s="80"/>
      <c r="K21" s="31"/>
      <c r="L21" s="80"/>
      <c r="M21" s="31"/>
      <c r="N21" s="92"/>
      <c r="O21" s="92"/>
      <c r="P21" s="92"/>
      <c r="Q21" s="93"/>
      <c r="R21" s="94"/>
      <c r="S21" s="31"/>
      <c r="T21" s="31"/>
      <c r="U21" s="94"/>
      <c r="V21" s="94"/>
      <c r="W21" s="80"/>
      <c r="X21" s="94"/>
      <c r="Y21" s="80"/>
      <c r="Z21" s="94"/>
      <c r="AA21" s="94"/>
      <c r="AB21" s="94"/>
      <c r="AC21" s="94"/>
      <c r="AD21" s="80"/>
      <c r="AE21" s="31"/>
      <c r="AF21" s="31"/>
      <c r="AG21" s="31"/>
      <c r="AH21" s="95"/>
      <c r="AI21" s="95"/>
      <c r="AJ21" s="95"/>
      <c r="AK21" s="95"/>
      <c r="AL21" s="95"/>
      <c r="AM21" s="95"/>
      <c r="AN21" s="95"/>
      <c r="AO21" s="95"/>
      <c r="AP21" s="95"/>
      <c r="AQ21" s="96"/>
      <c r="AR21" s="31"/>
      <c r="AS21" s="31"/>
      <c r="AT21" s="31"/>
      <c r="AU21" s="31"/>
      <c r="AV21" s="31"/>
      <c r="AW21" s="31"/>
      <c r="AX21" s="31"/>
      <c r="AY21" s="31"/>
      <c r="AZ21" s="97"/>
    </row>
    <row r="22" spans="1:52" ht="24" x14ac:dyDescent="0.25">
      <c r="A22" s="25">
        <v>103</v>
      </c>
      <c r="B22" s="31" t="s">
        <v>164</v>
      </c>
      <c r="C22" s="8" t="s">
        <v>83</v>
      </c>
      <c r="E22" s="58" t="s">
        <v>84</v>
      </c>
      <c r="F22" s="28" t="s">
        <v>42</v>
      </c>
      <c r="G22" s="28"/>
      <c r="H22" s="78">
        <v>54.16</v>
      </c>
      <c r="I22" s="78">
        <v>14.05</v>
      </c>
      <c r="J22" s="79">
        <v>1.792</v>
      </c>
      <c r="K22" s="78">
        <v>11.311999999999999</v>
      </c>
      <c r="L22" s="79">
        <v>0.19900000000000001</v>
      </c>
      <c r="M22" s="78">
        <v>8.43</v>
      </c>
      <c r="N22" s="78">
        <v>4.59</v>
      </c>
      <c r="O22" s="78">
        <v>1.38</v>
      </c>
      <c r="P22" s="78">
        <v>2.94</v>
      </c>
      <c r="Q22" s="79">
        <v>0.34399999999999997</v>
      </c>
      <c r="R22" s="61">
        <f t="shared" ref="R22:R31" si="6">SUM(H22:Q22)</f>
        <v>99.196999999999974</v>
      </c>
      <c r="S22" s="31"/>
      <c r="T22" s="98"/>
      <c r="U22" s="82">
        <v>54.598425355605528</v>
      </c>
      <c r="V22" s="82">
        <v>14.163734790366648</v>
      </c>
      <c r="W22" s="79">
        <v>1.8065062451485434</v>
      </c>
      <c r="X22" s="78">
        <v>11.40357067250018</v>
      </c>
      <c r="Y22" s="79">
        <v>0.20061090557174116</v>
      </c>
      <c r="Z22" s="78">
        <v>8.498240874219988</v>
      </c>
      <c r="AA22" s="78">
        <v>4.627156063187396</v>
      </c>
      <c r="AB22" s="78">
        <v>1.391171103964838</v>
      </c>
      <c r="AC22" s="78">
        <v>2.9637993084468288</v>
      </c>
      <c r="AD22" s="79">
        <v>0.34678468098833642</v>
      </c>
      <c r="AE22" s="61">
        <f t="shared" ref="AE22:AE31" si="7">SUM(U22:AD22)</f>
        <v>100.00000000000001</v>
      </c>
      <c r="AF22" s="31"/>
      <c r="AG22" s="98"/>
      <c r="AH22" s="65">
        <v>13</v>
      </c>
      <c r="AI22" s="65">
        <v>48</v>
      </c>
      <c r="AJ22" s="65">
        <v>39</v>
      </c>
      <c r="AK22" s="65">
        <v>304</v>
      </c>
      <c r="AL22" s="65">
        <v>544</v>
      </c>
      <c r="AM22" s="65">
        <v>33</v>
      </c>
      <c r="AN22" s="65">
        <v>311</v>
      </c>
      <c r="AO22" s="65">
        <v>162</v>
      </c>
      <c r="AP22" s="65">
        <v>34</v>
      </c>
      <c r="AQ22" s="66">
        <v>12.2</v>
      </c>
      <c r="AR22" s="65">
        <v>20</v>
      </c>
      <c r="AS22" s="65">
        <v>29</v>
      </c>
      <c r="AT22" s="65">
        <v>116</v>
      </c>
      <c r="AU22" s="65">
        <v>4</v>
      </c>
      <c r="AV22" s="65">
        <v>16</v>
      </c>
      <c r="AW22" s="65">
        <v>54</v>
      </c>
      <c r="AX22" s="65">
        <v>2</v>
      </c>
      <c r="AY22" s="28" t="s">
        <v>82</v>
      </c>
      <c r="AZ22" s="67" t="s">
        <v>82</v>
      </c>
    </row>
    <row r="23" spans="1:52" ht="24" x14ac:dyDescent="0.25">
      <c r="A23" s="25">
        <v>104</v>
      </c>
      <c r="B23" s="31" t="s">
        <v>164</v>
      </c>
      <c r="C23" s="8" t="s">
        <v>83</v>
      </c>
      <c r="E23" s="58" t="s">
        <v>85</v>
      </c>
      <c r="F23" s="28" t="s">
        <v>42</v>
      </c>
      <c r="G23" s="28"/>
      <c r="H23" s="78">
        <v>53.95</v>
      </c>
      <c r="I23" s="78">
        <v>14.15</v>
      </c>
      <c r="J23" s="79">
        <v>1.7430000000000001</v>
      </c>
      <c r="K23" s="78">
        <v>10.871</v>
      </c>
      <c r="L23" s="79">
        <v>0.19500000000000001</v>
      </c>
      <c r="M23" s="78">
        <v>8.65</v>
      </c>
      <c r="N23" s="78">
        <v>4.68</v>
      </c>
      <c r="O23" s="78">
        <v>1.4</v>
      </c>
      <c r="P23" s="78">
        <v>2.87</v>
      </c>
      <c r="Q23" s="79">
        <v>0.31</v>
      </c>
      <c r="R23" s="61">
        <f t="shared" si="6"/>
        <v>98.819000000000017</v>
      </c>
      <c r="S23" s="31"/>
      <c r="T23" s="98"/>
      <c r="U23" s="82">
        <v>54.594764164786113</v>
      </c>
      <c r="V23" s="82">
        <v>14.319108673433243</v>
      </c>
      <c r="W23" s="79">
        <v>1.7638308422469362</v>
      </c>
      <c r="X23" s="78">
        <v>11.000920875540128</v>
      </c>
      <c r="Y23" s="79">
        <v>0.1973304728847691</v>
      </c>
      <c r="Z23" s="78">
        <v>8.7533773869397571</v>
      </c>
      <c r="AA23" s="78">
        <v>4.7359313492344581</v>
      </c>
      <c r="AB23" s="78">
        <v>1.4167316001983421</v>
      </c>
      <c r="AC23" s="78">
        <v>2.9042997804066015</v>
      </c>
      <c r="AD23" s="79">
        <v>0.31370485432963291</v>
      </c>
      <c r="AE23" s="61">
        <f t="shared" si="7"/>
        <v>100</v>
      </c>
      <c r="AF23" s="31"/>
      <c r="AG23" s="98"/>
      <c r="AH23" s="65">
        <v>8</v>
      </c>
      <c r="AI23" s="65">
        <v>50</v>
      </c>
      <c r="AJ23" s="65">
        <v>39</v>
      </c>
      <c r="AK23" s="65">
        <v>312</v>
      </c>
      <c r="AL23" s="65">
        <v>512</v>
      </c>
      <c r="AM23" s="65">
        <v>32</v>
      </c>
      <c r="AN23" s="65">
        <v>315</v>
      </c>
      <c r="AO23" s="65">
        <v>155</v>
      </c>
      <c r="AP23" s="65">
        <v>34</v>
      </c>
      <c r="AQ23" s="66">
        <v>12.2</v>
      </c>
      <c r="AR23" s="65">
        <v>20</v>
      </c>
      <c r="AS23" s="65">
        <v>26</v>
      </c>
      <c r="AT23" s="65">
        <v>112</v>
      </c>
      <c r="AU23" s="65">
        <v>9</v>
      </c>
      <c r="AV23" s="65">
        <v>21</v>
      </c>
      <c r="AW23" s="65">
        <v>47</v>
      </c>
      <c r="AX23" s="65">
        <v>8</v>
      </c>
      <c r="AY23" s="28" t="s">
        <v>82</v>
      </c>
      <c r="AZ23" s="67" t="s">
        <v>82</v>
      </c>
    </row>
    <row r="24" spans="1:52" ht="24" x14ac:dyDescent="0.25">
      <c r="A24" s="25">
        <v>124</v>
      </c>
      <c r="B24" s="31" t="s">
        <v>164</v>
      </c>
      <c r="C24" s="8" t="s">
        <v>83</v>
      </c>
      <c r="E24" s="58" t="s">
        <v>86</v>
      </c>
      <c r="F24" s="28" t="s">
        <v>33</v>
      </c>
      <c r="G24" s="28"/>
      <c r="H24" s="78">
        <v>54.593030000000006</v>
      </c>
      <c r="I24" s="78">
        <v>14.17754</v>
      </c>
      <c r="J24" s="79">
        <v>1.7902899999999999</v>
      </c>
      <c r="K24" s="78">
        <v>11.05878</v>
      </c>
      <c r="L24" s="79">
        <v>0.19764999999999999</v>
      </c>
      <c r="M24" s="78">
        <v>8.59849</v>
      </c>
      <c r="N24" s="78">
        <v>4.0375799999999993</v>
      </c>
      <c r="O24" s="78">
        <v>1.3722300000000001</v>
      </c>
      <c r="P24" s="78">
        <v>2.8919299999999999</v>
      </c>
      <c r="Q24" s="79">
        <v>0.34992000000000001</v>
      </c>
      <c r="R24" s="61">
        <f t="shared" si="6"/>
        <v>99.067440000000005</v>
      </c>
      <c r="S24" s="31"/>
      <c r="T24" s="98"/>
      <c r="U24" s="82">
        <v>55.106935235229663</v>
      </c>
      <c r="V24" s="82">
        <v>14.310998649001126</v>
      </c>
      <c r="W24" s="79">
        <v>1.8071426898686389</v>
      </c>
      <c r="X24" s="78">
        <v>11.162880558940456</v>
      </c>
      <c r="Y24" s="79">
        <v>0.19951055563765452</v>
      </c>
      <c r="Z24" s="78">
        <v>8.6794309008085797</v>
      </c>
      <c r="AA24" s="78">
        <v>4.0755872968959315</v>
      </c>
      <c r="AB24" s="78">
        <v>1.3851473299400894</v>
      </c>
      <c r="AC24" s="78">
        <v>2.9191528518350727</v>
      </c>
      <c r="AD24" s="79">
        <v>0.35321393184279321</v>
      </c>
      <c r="AE24" s="61">
        <f t="shared" si="7"/>
        <v>100.00000000000001</v>
      </c>
      <c r="AF24" s="31"/>
      <c r="AG24" s="98"/>
      <c r="AH24" s="65">
        <v>18.2</v>
      </c>
      <c r="AI24" s="65">
        <v>41.3</v>
      </c>
      <c r="AJ24" s="65">
        <v>37.1</v>
      </c>
      <c r="AK24" s="65">
        <v>300.60000000000002</v>
      </c>
      <c r="AL24" s="65">
        <v>574.5</v>
      </c>
      <c r="AM24" s="65">
        <v>36.6</v>
      </c>
      <c r="AN24" s="65">
        <v>328</v>
      </c>
      <c r="AO24" s="65">
        <v>167.9</v>
      </c>
      <c r="AP24" s="65">
        <v>35.700000000000003</v>
      </c>
      <c r="AQ24" s="66">
        <v>11.5</v>
      </c>
      <c r="AR24" s="65">
        <v>20.3</v>
      </c>
      <c r="AS24" s="65">
        <v>25.4</v>
      </c>
      <c r="AT24" s="65">
        <v>116.2</v>
      </c>
      <c r="AU24" s="65">
        <v>4.3</v>
      </c>
      <c r="AV24" s="65">
        <v>22.2</v>
      </c>
      <c r="AW24" s="65">
        <v>46.7</v>
      </c>
      <c r="AX24" s="65">
        <v>1.5</v>
      </c>
      <c r="AY24" s="65">
        <v>26.2</v>
      </c>
      <c r="AZ24" s="67" t="s">
        <v>82</v>
      </c>
    </row>
    <row r="25" spans="1:52" ht="24" x14ac:dyDescent="0.25">
      <c r="A25" s="25">
        <v>125</v>
      </c>
      <c r="B25" s="31" t="s">
        <v>164</v>
      </c>
      <c r="C25" s="8" t="s">
        <v>83</v>
      </c>
      <c r="E25" s="58" t="s">
        <v>87</v>
      </c>
      <c r="F25" s="28" t="s">
        <v>33</v>
      </c>
      <c r="G25" s="28"/>
      <c r="H25" s="78">
        <v>53.97824</v>
      </c>
      <c r="I25" s="78">
        <v>14.066520000000001</v>
      </c>
      <c r="J25" s="79">
        <v>1.7465299999999999</v>
      </c>
      <c r="K25" s="78">
        <v>10.980919999999999</v>
      </c>
      <c r="L25" s="79">
        <v>0.19581999999999999</v>
      </c>
      <c r="M25" s="78">
        <v>8.546759999999999</v>
      </c>
      <c r="N25" s="78">
        <v>4.7151799999999993</v>
      </c>
      <c r="O25" s="78">
        <v>1.3277899999999998</v>
      </c>
      <c r="P25" s="78">
        <v>2.9112699999999996</v>
      </c>
      <c r="Q25" s="79">
        <v>0.31837000000000004</v>
      </c>
      <c r="R25" s="61">
        <f t="shared" si="6"/>
        <v>98.787400000000005</v>
      </c>
      <c r="S25" s="31"/>
      <c r="T25" s="98"/>
      <c r="U25" s="82">
        <v>54.640814516831085</v>
      </c>
      <c r="V25" s="82">
        <v>14.23918434942108</v>
      </c>
      <c r="W25" s="79">
        <v>1.767968384632048</v>
      </c>
      <c r="X25" s="78">
        <v>11.115709088406009</v>
      </c>
      <c r="Y25" s="79">
        <v>0.19822366010240172</v>
      </c>
      <c r="Z25" s="78">
        <v>8.6516701522663801</v>
      </c>
      <c r="AA25" s="78">
        <v>4.7730581025515386</v>
      </c>
      <c r="AB25" s="78">
        <v>1.344088416134041</v>
      </c>
      <c r="AC25" s="78">
        <v>2.947005387326723</v>
      </c>
      <c r="AD25" s="79">
        <v>0.32227794232867757</v>
      </c>
      <c r="AE25" s="61">
        <f t="shared" si="7"/>
        <v>99.999999999999986</v>
      </c>
      <c r="AF25" s="31"/>
      <c r="AG25" s="98"/>
      <c r="AH25" s="65">
        <v>19.100000000000001</v>
      </c>
      <c r="AI25" s="65">
        <v>42.2</v>
      </c>
      <c r="AJ25" s="65">
        <v>35</v>
      </c>
      <c r="AK25" s="65">
        <v>309.60000000000002</v>
      </c>
      <c r="AL25" s="65">
        <v>562.6</v>
      </c>
      <c r="AM25" s="65">
        <v>33.299999999999997</v>
      </c>
      <c r="AN25" s="65">
        <v>317.5</v>
      </c>
      <c r="AO25" s="65">
        <v>163.19999999999999</v>
      </c>
      <c r="AP25" s="65">
        <v>34.1</v>
      </c>
      <c r="AQ25" s="66">
        <v>11</v>
      </c>
      <c r="AR25" s="65">
        <v>18.899999999999999</v>
      </c>
      <c r="AS25" s="65">
        <v>26</v>
      </c>
      <c r="AT25" s="65">
        <v>112.7</v>
      </c>
      <c r="AU25" s="65">
        <v>4</v>
      </c>
      <c r="AV25" s="65">
        <v>21.3</v>
      </c>
      <c r="AW25" s="65">
        <v>44.8</v>
      </c>
      <c r="AX25" s="65">
        <v>0.9</v>
      </c>
      <c r="AY25" s="65">
        <v>24.6</v>
      </c>
      <c r="AZ25" s="67" t="s">
        <v>82</v>
      </c>
    </row>
    <row r="26" spans="1:52" ht="24" x14ac:dyDescent="0.25">
      <c r="A26" s="25">
        <v>126</v>
      </c>
      <c r="B26" s="31" t="s">
        <v>164</v>
      </c>
      <c r="C26" s="8" t="s">
        <v>83</v>
      </c>
      <c r="E26" s="58" t="s">
        <v>88</v>
      </c>
      <c r="F26" s="28" t="s">
        <v>43</v>
      </c>
      <c r="G26" s="28"/>
      <c r="H26" s="78">
        <v>54.563140000000004</v>
      </c>
      <c r="I26" s="78">
        <v>14.200819999999998</v>
      </c>
      <c r="J26" s="79">
        <v>1.80901</v>
      </c>
      <c r="K26" s="78">
        <v>10.77346</v>
      </c>
      <c r="L26" s="79">
        <v>0.19620000000000001</v>
      </c>
      <c r="M26" s="78">
        <v>8.5486299999999993</v>
      </c>
      <c r="N26" s="78">
        <v>4.2970899999999999</v>
      </c>
      <c r="O26" s="78">
        <v>1.49498</v>
      </c>
      <c r="P26" s="78">
        <v>2.9611800000000001</v>
      </c>
      <c r="Q26" s="79">
        <v>0.35145999999999999</v>
      </c>
      <c r="R26" s="61">
        <f t="shared" si="6"/>
        <v>99.195970000000003</v>
      </c>
      <c r="S26" s="31"/>
      <c r="T26" s="98"/>
      <c r="U26" s="82">
        <v>55.005405462077292</v>
      </c>
      <c r="V26" s="82">
        <v>14.31592576955755</v>
      </c>
      <c r="W26" s="79">
        <v>1.8236730608786891</v>
      </c>
      <c r="X26" s="78">
        <v>10.860785056165595</v>
      </c>
      <c r="Y26" s="79">
        <v>0.19779031323453095</v>
      </c>
      <c r="Z26" s="78">
        <v>8.6179215363206314</v>
      </c>
      <c r="AA26" s="78">
        <v>4.3319203725635598</v>
      </c>
      <c r="AB26" s="78">
        <v>1.5070976680905148</v>
      </c>
      <c r="AC26" s="78">
        <v>2.9851820578176773</v>
      </c>
      <c r="AD26" s="79">
        <v>0.35430878434968521</v>
      </c>
      <c r="AE26" s="61">
        <f t="shared" si="7"/>
        <v>100.00001008105573</v>
      </c>
      <c r="AF26" s="31"/>
      <c r="AG26" s="98"/>
      <c r="AH26" s="65">
        <v>19.2</v>
      </c>
      <c r="AI26" s="65">
        <v>40.5</v>
      </c>
      <c r="AJ26" s="65">
        <v>37.200000000000003</v>
      </c>
      <c r="AK26" s="65">
        <v>303.5</v>
      </c>
      <c r="AL26" s="65">
        <v>571.79999999999995</v>
      </c>
      <c r="AM26" s="65">
        <v>36.200000000000003</v>
      </c>
      <c r="AN26" s="65">
        <v>322</v>
      </c>
      <c r="AO26" s="65">
        <v>170</v>
      </c>
      <c r="AP26" s="65">
        <v>35.6</v>
      </c>
      <c r="AQ26" s="66">
        <v>11.6</v>
      </c>
      <c r="AR26" s="65">
        <v>20.7</v>
      </c>
      <c r="AS26" s="65">
        <v>25.3</v>
      </c>
      <c r="AT26" s="65">
        <v>116</v>
      </c>
      <c r="AU26" s="65">
        <v>5</v>
      </c>
      <c r="AV26" s="65">
        <v>21.7</v>
      </c>
      <c r="AW26" s="65">
        <v>46</v>
      </c>
      <c r="AX26" s="65">
        <v>1.4</v>
      </c>
      <c r="AY26" s="65">
        <v>24.9</v>
      </c>
      <c r="AZ26" s="67" t="s">
        <v>82</v>
      </c>
    </row>
    <row r="27" spans="1:52" ht="24" x14ac:dyDescent="0.25">
      <c r="A27" s="25">
        <v>128</v>
      </c>
      <c r="B27" s="31" t="s">
        <v>164</v>
      </c>
      <c r="C27" s="8" t="s">
        <v>83</v>
      </c>
      <c r="E27" s="58" t="s">
        <v>89</v>
      </c>
      <c r="F27" s="28" t="s">
        <v>33</v>
      </c>
      <c r="G27" s="28"/>
      <c r="H27" s="78">
        <v>54.236260000000001</v>
      </c>
      <c r="I27" s="78">
        <v>14.06207</v>
      </c>
      <c r="J27" s="79">
        <v>1.7463299999999999</v>
      </c>
      <c r="K27" s="78">
        <v>11.03045</v>
      </c>
      <c r="L27" s="79">
        <v>0.19690000000000002</v>
      </c>
      <c r="M27" s="78">
        <v>8.5052500000000002</v>
      </c>
      <c r="N27" s="78">
        <v>4.6887799999999995</v>
      </c>
      <c r="O27" s="78">
        <v>1.3223100000000001</v>
      </c>
      <c r="P27" s="78">
        <v>2.9915799999999999</v>
      </c>
      <c r="Q27" s="79">
        <v>0.32158999999999999</v>
      </c>
      <c r="R27" s="61">
        <f t="shared" si="6"/>
        <v>99.101520000000008</v>
      </c>
      <c r="S27" s="31"/>
      <c r="T27" s="98"/>
      <c r="U27" s="82">
        <v>54.727979954293332</v>
      </c>
      <c r="V27" s="82">
        <v>14.189560361939957</v>
      </c>
      <c r="W27" s="79">
        <v>1.7621626792404392</v>
      </c>
      <c r="X27" s="78">
        <v>11.130454911286931</v>
      </c>
      <c r="Y27" s="79">
        <v>0.1986851463024987</v>
      </c>
      <c r="Z27" s="78">
        <v>8.582360795273372</v>
      </c>
      <c r="AA27" s="78">
        <v>4.7312896916212779</v>
      </c>
      <c r="AB27" s="78">
        <v>1.3342984043029815</v>
      </c>
      <c r="AC27" s="78">
        <v>3.0187024376619047</v>
      </c>
      <c r="AD27" s="79">
        <v>0.32450561807730088</v>
      </c>
      <c r="AE27" s="61">
        <f t="shared" si="7"/>
        <v>99.999999999999986</v>
      </c>
      <c r="AF27" s="31"/>
      <c r="AG27" s="98"/>
      <c r="AH27" s="65">
        <v>18.7</v>
      </c>
      <c r="AI27" s="65">
        <v>42</v>
      </c>
      <c r="AJ27" s="65">
        <v>35.6</v>
      </c>
      <c r="AK27" s="65">
        <v>309</v>
      </c>
      <c r="AL27" s="65">
        <v>549.29999999999995</v>
      </c>
      <c r="AM27" s="65">
        <v>34.799999999999997</v>
      </c>
      <c r="AN27" s="65">
        <v>317.8</v>
      </c>
      <c r="AO27" s="65">
        <v>163</v>
      </c>
      <c r="AP27" s="65">
        <v>33.700000000000003</v>
      </c>
      <c r="AQ27" s="66">
        <v>10.1</v>
      </c>
      <c r="AR27" s="65">
        <v>20.9</v>
      </c>
      <c r="AS27" s="65">
        <v>26.1</v>
      </c>
      <c r="AT27" s="65">
        <v>114.1</v>
      </c>
      <c r="AU27" s="65">
        <v>4.7</v>
      </c>
      <c r="AV27" s="65">
        <v>21.4</v>
      </c>
      <c r="AW27" s="65">
        <v>50</v>
      </c>
      <c r="AX27" s="65">
        <v>1.3</v>
      </c>
      <c r="AY27" s="65">
        <v>26.9</v>
      </c>
      <c r="AZ27" s="67" t="s">
        <v>82</v>
      </c>
    </row>
    <row r="28" spans="1:52" ht="24" x14ac:dyDescent="0.25">
      <c r="A28" s="25">
        <v>131</v>
      </c>
      <c r="B28" s="31" t="s">
        <v>164</v>
      </c>
      <c r="C28" s="8" t="s">
        <v>83</v>
      </c>
      <c r="E28" s="58" t="s">
        <v>90</v>
      </c>
      <c r="F28" s="28" t="s">
        <v>44</v>
      </c>
      <c r="G28" s="28"/>
      <c r="H28" s="78">
        <v>54.061199999999999</v>
      </c>
      <c r="I28" s="78">
        <v>14.082460000000001</v>
      </c>
      <c r="J28" s="79">
        <v>1.7941500000000001</v>
      </c>
      <c r="K28" s="78">
        <v>10.98607</v>
      </c>
      <c r="L28" s="79">
        <v>0.19411999999999999</v>
      </c>
      <c r="M28" s="78">
        <v>8.3453800000000005</v>
      </c>
      <c r="N28" s="78">
        <v>4.5894700000000004</v>
      </c>
      <c r="O28" s="78">
        <v>1.2948299999999999</v>
      </c>
      <c r="P28" s="78">
        <v>2.9657100000000001</v>
      </c>
      <c r="Q28" s="79">
        <v>0.34090999999999999</v>
      </c>
      <c r="R28" s="61">
        <f t="shared" si="6"/>
        <v>98.654300000000006</v>
      </c>
      <c r="S28" s="31"/>
      <c r="T28" s="98"/>
      <c r="U28" s="82">
        <v>54.798625097943024</v>
      </c>
      <c r="V28" s="82">
        <v>14.274552655079406</v>
      </c>
      <c r="W28" s="79">
        <v>1.818623212571576</v>
      </c>
      <c r="X28" s="78">
        <v>11.13592615831241</v>
      </c>
      <c r="Y28" s="79">
        <v>0.19676790570710045</v>
      </c>
      <c r="Z28" s="78">
        <v>8.4592156652066866</v>
      </c>
      <c r="AA28" s="78">
        <v>4.6520729456293353</v>
      </c>
      <c r="AB28" s="78">
        <v>1.3124922076381873</v>
      </c>
      <c r="AC28" s="78">
        <v>3.0061639482516225</v>
      </c>
      <c r="AD28" s="79">
        <v>0.34556020366066154</v>
      </c>
      <c r="AE28" s="61">
        <f t="shared" si="7"/>
        <v>100.00000000000004</v>
      </c>
      <c r="AF28" s="31"/>
      <c r="AG28" s="98"/>
      <c r="AH28" s="65">
        <v>15.5</v>
      </c>
      <c r="AI28" s="65">
        <v>36.9</v>
      </c>
      <c r="AJ28" s="65">
        <v>37.6</v>
      </c>
      <c r="AK28" s="65">
        <v>301.8</v>
      </c>
      <c r="AL28" s="65">
        <v>569.5</v>
      </c>
      <c r="AM28" s="65">
        <v>33.4</v>
      </c>
      <c r="AN28" s="65">
        <v>314</v>
      </c>
      <c r="AO28" s="65">
        <v>163.69999999999999</v>
      </c>
      <c r="AP28" s="65">
        <v>36.5</v>
      </c>
      <c r="AQ28" s="66">
        <v>10.9</v>
      </c>
      <c r="AR28" s="65">
        <v>20.5</v>
      </c>
      <c r="AS28" s="65">
        <v>26.3</v>
      </c>
      <c r="AT28" s="65">
        <v>116.6</v>
      </c>
      <c r="AU28" s="65">
        <v>6.5</v>
      </c>
      <c r="AV28" s="65">
        <v>23.2</v>
      </c>
      <c r="AW28" s="65">
        <v>41.7</v>
      </c>
      <c r="AX28" s="65">
        <v>2.5</v>
      </c>
      <c r="AY28" s="65">
        <v>27</v>
      </c>
      <c r="AZ28" s="67" t="s">
        <v>82</v>
      </c>
    </row>
    <row r="29" spans="1:52" ht="24" x14ac:dyDescent="0.25">
      <c r="A29" s="25">
        <v>132</v>
      </c>
      <c r="B29" s="31" t="s">
        <v>164</v>
      </c>
      <c r="C29" s="8" t="s">
        <v>83</v>
      </c>
      <c r="E29" s="58" t="s">
        <v>91</v>
      </c>
      <c r="F29" s="24" t="s">
        <v>35</v>
      </c>
      <c r="G29" s="24"/>
      <c r="H29" s="78">
        <v>53.486759999999997</v>
      </c>
      <c r="I29" s="78">
        <v>14.220419999999999</v>
      </c>
      <c r="J29" s="79">
        <v>1.7836199999999998</v>
      </c>
      <c r="K29" s="78">
        <v>10.915840000000001</v>
      </c>
      <c r="L29" s="79">
        <v>0.19025</v>
      </c>
      <c r="M29" s="78">
        <v>9.1422599999999985</v>
      </c>
      <c r="N29" s="78">
        <v>4.13096</v>
      </c>
      <c r="O29" s="78">
        <v>1.15977</v>
      </c>
      <c r="P29" s="78">
        <v>2.7598599999999998</v>
      </c>
      <c r="Q29" s="79">
        <v>0.26962000000000003</v>
      </c>
      <c r="R29" s="61">
        <f t="shared" si="6"/>
        <v>98.059359999999998</v>
      </c>
      <c r="S29" s="31"/>
      <c r="T29" s="98"/>
      <c r="U29" s="82">
        <v>54.54529323312871</v>
      </c>
      <c r="V29" s="82">
        <v>14.50185015503366</v>
      </c>
      <c r="W29" s="79">
        <v>1.8189188486360555</v>
      </c>
      <c r="X29" s="78">
        <v>11.131870647725078</v>
      </c>
      <c r="Y29" s="79">
        <v>0.19401515510759554</v>
      </c>
      <c r="Z29" s="78">
        <v>9.3231904963677596</v>
      </c>
      <c r="AA29" s="78">
        <v>4.2127140349186494</v>
      </c>
      <c r="AB29" s="78">
        <v>1.1827225042792964</v>
      </c>
      <c r="AC29" s="78">
        <v>2.8144791904086657</v>
      </c>
      <c r="AD29" s="79">
        <v>0.27495593230018356</v>
      </c>
      <c r="AE29" s="61">
        <f t="shared" si="7"/>
        <v>100.00001019790565</v>
      </c>
      <c r="AF29" s="31"/>
      <c r="AG29" s="98"/>
      <c r="AH29" s="65">
        <v>23.1</v>
      </c>
      <c r="AI29" s="65">
        <v>51</v>
      </c>
      <c r="AJ29" s="65">
        <v>37.5</v>
      </c>
      <c r="AK29" s="65">
        <v>331.1</v>
      </c>
      <c r="AL29" s="65">
        <v>485.9</v>
      </c>
      <c r="AM29" s="65">
        <v>26.6</v>
      </c>
      <c r="AN29" s="65">
        <v>324.39999999999998</v>
      </c>
      <c r="AO29" s="65">
        <v>154.5</v>
      </c>
      <c r="AP29" s="65">
        <v>34</v>
      </c>
      <c r="AQ29" s="66">
        <v>10.7</v>
      </c>
      <c r="AR29" s="65">
        <v>21.3</v>
      </c>
      <c r="AS29" s="65">
        <v>38.200000000000003</v>
      </c>
      <c r="AT29" s="65">
        <v>109.2</v>
      </c>
      <c r="AU29" s="65">
        <v>4</v>
      </c>
      <c r="AV29" s="65">
        <v>19.3</v>
      </c>
      <c r="AW29" s="65">
        <v>40.5</v>
      </c>
      <c r="AX29" s="65">
        <v>0.8</v>
      </c>
      <c r="AY29" s="65">
        <v>23.5</v>
      </c>
      <c r="AZ29" s="67" t="s">
        <v>82</v>
      </c>
    </row>
    <row r="30" spans="1:52" ht="24" x14ac:dyDescent="0.25">
      <c r="A30" s="25">
        <v>164</v>
      </c>
      <c r="B30" s="31" t="s">
        <v>164</v>
      </c>
      <c r="C30" s="8" t="s">
        <v>83</v>
      </c>
      <c r="E30" s="58" t="s">
        <v>92</v>
      </c>
      <c r="F30" s="24" t="s">
        <v>37</v>
      </c>
      <c r="G30" s="24"/>
      <c r="H30" s="78">
        <v>53.879439999999995</v>
      </c>
      <c r="I30" s="78">
        <v>14.029969999999999</v>
      </c>
      <c r="J30" s="79">
        <v>1.7398799999999999</v>
      </c>
      <c r="K30" s="78">
        <v>10.431119999999998</v>
      </c>
      <c r="L30" s="79">
        <v>0.19559000000000001</v>
      </c>
      <c r="M30" s="78">
        <v>8.5147699999999986</v>
      </c>
      <c r="N30" s="78">
        <v>4.5904799999999994</v>
      </c>
      <c r="O30" s="78">
        <v>1.3889100000000001</v>
      </c>
      <c r="P30" s="78">
        <v>2.8922999999999996</v>
      </c>
      <c r="Q30" s="79">
        <v>0.31802999999999998</v>
      </c>
      <c r="R30" s="61">
        <f t="shared" si="6"/>
        <v>97.980489999999975</v>
      </c>
      <c r="S30" s="31"/>
      <c r="T30" s="98"/>
      <c r="U30" s="82">
        <v>54.989973513091584</v>
      </c>
      <c r="V30" s="82">
        <v>14.319148058878666</v>
      </c>
      <c r="W30" s="79">
        <v>1.7757414538079421</v>
      </c>
      <c r="X30" s="78">
        <v>10.646120533396038</v>
      </c>
      <c r="Y30" s="79">
        <v>0.19962139397561637</v>
      </c>
      <c r="Z30" s="78">
        <v>8.6902717765824367</v>
      </c>
      <c r="AA30" s="78">
        <v>4.6850964600295892</v>
      </c>
      <c r="AB30" s="78">
        <v>1.4175374523578577</v>
      </c>
      <c r="AC30" s="78">
        <v>2.9519145037868761</v>
      </c>
      <c r="AD30" s="79">
        <v>0.32458506020791078</v>
      </c>
      <c r="AE30" s="61">
        <f t="shared" si="7"/>
        <v>100.00001020611452</v>
      </c>
      <c r="AF30" s="31"/>
      <c r="AG30" s="98"/>
      <c r="AH30" s="65">
        <v>20.8</v>
      </c>
      <c r="AI30" s="65">
        <v>42.3</v>
      </c>
      <c r="AJ30" s="65">
        <v>36.700000000000003</v>
      </c>
      <c r="AK30" s="65">
        <v>308.2</v>
      </c>
      <c r="AL30" s="65">
        <v>561.6</v>
      </c>
      <c r="AM30" s="65">
        <v>32.799999999999997</v>
      </c>
      <c r="AN30" s="65">
        <v>319.60000000000002</v>
      </c>
      <c r="AO30" s="65">
        <v>161.80000000000001</v>
      </c>
      <c r="AP30" s="65">
        <v>34.299999999999997</v>
      </c>
      <c r="AQ30" s="66">
        <v>10.7</v>
      </c>
      <c r="AR30" s="65">
        <v>20.7</v>
      </c>
      <c r="AS30" s="65">
        <v>24.8</v>
      </c>
      <c r="AT30" s="65">
        <v>112.4</v>
      </c>
      <c r="AU30" s="65">
        <v>5</v>
      </c>
      <c r="AV30" s="65">
        <v>19.600000000000001</v>
      </c>
      <c r="AW30" s="65">
        <v>49</v>
      </c>
      <c r="AX30" s="65">
        <v>1.8</v>
      </c>
      <c r="AY30" s="65">
        <v>26</v>
      </c>
      <c r="AZ30" s="67" t="s">
        <v>82</v>
      </c>
    </row>
    <row r="31" spans="1:52" ht="24" x14ac:dyDescent="0.25">
      <c r="A31" s="25">
        <v>199</v>
      </c>
      <c r="B31" s="31" t="s">
        <v>164</v>
      </c>
      <c r="C31" s="8" t="s">
        <v>83</v>
      </c>
      <c r="E31" s="58" t="s">
        <v>93</v>
      </c>
      <c r="F31" s="28" t="s">
        <v>45</v>
      </c>
      <c r="G31" s="24"/>
      <c r="H31" s="99">
        <v>53.779090000000004</v>
      </c>
      <c r="I31" s="99">
        <v>14.08061</v>
      </c>
      <c r="J31" s="100">
        <v>1.73648</v>
      </c>
      <c r="K31" s="99">
        <v>10.718459999999999</v>
      </c>
      <c r="L31" s="100">
        <v>0.18899000000000002</v>
      </c>
      <c r="M31" s="99">
        <v>8.3678600000000003</v>
      </c>
      <c r="N31" s="99">
        <v>4.4443000000000001</v>
      </c>
      <c r="O31" s="99">
        <v>1.3085</v>
      </c>
      <c r="P31" s="99">
        <v>2.8797999999999995</v>
      </c>
      <c r="Q31" s="101">
        <v>0.32074999999999998</v>
      </c>
      <c r="R31" s="72">
        <f t="shared" si="6"/>
        <v>97.824839999999995</v>
      </c>
      <c r="S31" s="31"/>
      <c r="T31" s="98"/>
      <c r="U31" s="102">
        <v>54.974881635380143</v>
      </c>
      <c r="V31" s="102">
        <v>14.393695916088388</v>
      </c>
      <c r="W31" s="103">
        <v>1.7750910709386287</v>
      </c>
      <c r="X31" s="104">
        <v>10.956787662520069</v>
      </c>
      <c r="Y31" s="103">
        <v>0.19319224033486793</v>
      </c>
      <c r="Z31" s="104">
        <v>8.5539214784302242</v>
      </c>
      <c r="AA31" s="104">
        <v>4.5431201318601699</v>
      </c>
      <c r="AB31" s="104">
        <v>1.3375948276531811</v>
      </c>
      <c r="AC31" s="104">
        <v>2.9438330796145435</v>
      </c>
      <c r="AD31" s="103">
        <v>0.32788195717979196</v>
      </c>
      <c r="AE31" s="61">
        <f t="shared" si="7"/>
        <v>100.00000000000001</v>
      </c>
      <c r="AF31" s="31"/>
      <c r="AG31" s="98"/>
      <c r="AH31" s="105">
        <v>8.7622641509433983</v>
      </c>
      <c r="AI31" s="105">
        <v>39</v>
      </c>
      <c r="AJ31" s="105">
        <v>35.200000000000003</v>
      </c>
      <c r="AK31" s="105">
        <v>302.39999999999998</v>
      </c>
      <c r="AL31" s="105">
        <v>559.1</v>
      </c>
      <c r="AM31" s="105">
        <v>32.1</v>
      </c>
      <c r="AN31" s="105">
        <v>322.39999999999998</v>
      </c>
      <c r="AO31" s="105">
        <v>161.19999999999999</v>
      </c>
      <c r="AP31" s="105">
        <v>34.200000000000003</v>
      </c>
      <c r="AQ31" s="106">
        <v>9.6</v>
      </c>
      <c r="AR31" s="105">
        <v>18.899999999999999</v>
      </c>
      <c r="AS31" s="105">
        <v>25.1</v>
      </c>
      <c r="AT31" s="105">
        <v>116.3</v>
      </c>
      <c r="AU31" s="105">
        <v>5.8</v>
      </c>
      <c r="AV31" s="105">
        <v>19</v>
      </c>
      <c r="AW31" s="105">
        <v>42.8</v>
      </c>
      <c r="AX31" s="105">
        <v>4.0999999999999996</v>
      </c>
      <c r="AY31" s="105">
        <v>23.9</v>
      </c>
      <c r="AZ31" s="67" t="s">
        <v>82</v>
      </c>
    </row>
    <row r="32" spans="1:52" x14ac:dyDescent="0.25">
      <c r="B32" s="31"/>
      <c r="D32" s="7"/>
      <c r="E32" s="31"/>
      <c r="F32" s="107"/>
      <c r="G32" s="107"/>
      <c r="H32" s="92"/>
      <c r="I32" s="92"/>
      <c r="J32" s="80"/>
      <c r="K32" s="92"/>
      <c r="L32" s="80"/>
      <c r="M32" s="92"/>
      <c r="N32" s="92"/>
      <c r="O32" s="92"/>
      <c r="P32" s="25"/>
      <c r="Q32" s="80" t="s">
        <v>79</v>
      </c>
      <c r="R32" s="92">
        <f>AVERAGE(R22:R31)</f>
        <v>98.668732000000006</v>
      </c>
      <c r="S32" s="92" t="s">
        <v>61</v>
      </c>
      <c r="T32" s="81" t="s">
        <v>79</v>
      </c>
      <c r="U32" s="82">
        <f>AVERAGE(U22:U31)</f>
        <v>54.79830981683665</v>
      </c>
      <c r="V32" s="82">
        <f t="shared" ref="V32:AD32" si="8">AVERAGE(V22:V31)</f>
        <v>14.302775937879971</v>
      </c>
      <c r="W32" s="79">
        <f t="shared" si="8"/>
        <v>1.7919658487969499</v>
      </c>
      <c r="X32" s="78">
        <f t="shared" si="8"/>
        <v>11.05450261647929</v>
      </c>
      <c r="Y32" s="79">
        <f t="shared" si="8"/>
        <v>0.19757477488587766</v>
      </c>
      <c r="Z32" s="78">
        <f t="shared" si="8"/>
        <v>8.6809601062415815</v>
      </c>
      <c r="AA32" s="78">
        <f t="shared" si="8"/>
        <v>4.5367946448491905</v>
      </c>
      <c r="AB32" s="78">
        <f t="shared" si="8"/>
        <v>1.3628881514559328</v>
      </c>
      <c r="AC32" s="78">
        <f t="shared" si="8"/>
        <v>2.9454532545556513</v>
      </c>
      <c r="AD32" s="79">
        <f t="shared" si="8"/>
        <v>0.32877789652649742</v>
      </c>
      <c r="AE32" s="78"/>
      <c r="AF32" s="31"/>
      <c r="AG32" s="81" t="s">
        <v>79</v>
      </c>
      <c r="AH32" s="83">
        <f>AVERAGE(AH22:AH31)</f>
        <v>16.436226415094342</v>
      </c>
      <c r="AI32" s="83">
        <f t="shared" ref="AI32:AY32" si="9">AVERAGE(AI22:AI31)</f>
        <v>43.32</v>
      </c>
      <c r="AJ32" s="83">
        <f t="shared" si="9"/>
        <v>36.989999999999995</v>
      </c>
      <c r="AK32" s="83">
        <f t="shared" si="9"/>
        <v>308.21999999999997</v>
      </c>
      <c r="AL32" s="83">
        <f t="shared" si="9"/>
        <v>549.03</v>
      </c>
      <c r="AM32" s="83">
        <f t="shared" si="9"/>
        <v>33.08</v>
      </c>
      <c r="AN32" s="83">
        <f t="shared" si="9"/>
        <v>319.17</v>
      </c>
      <c r="AO32" s="83">
        <f t="shared" si="9"/>
        <v>162.22999999999999</v>
      </c>
      <c r="AP32" s="83">
        <f t="shared" si="9"/>
        <v>34.61</v>
      </c>
      <c r="AQ32" s="83">
        <f t="shared" si="9"/>
        <v>11.05</v>
      </c>
      <c r="AR32" s="83">
        <f t="shared" si="9"/>
        <v>20.22</v>
      </c>
      <c r="AS32" s="83">
        <f t="shared" si="9"/>
        <v>27.220000000000006</v>
      </c>
      <c r="AT32" s="83">
        <f t="shared" si="9"/>
        <v>114.15</v>
      </c>
      <c r="AU32" s="83">
        <f t="shared" si="9"/>
        <v>5.2299999999999995</v>
      </c>
      <c r="AV32" s="83">
        <f t="shared" si="9"/>
        <v>20.47</v>
      </c>
      <c r="AW32" s="83">
        <f t="shared" si="9"/>
        <v>46.25</v>
      </c>
      <c r="AX32" s="83">
        <f t="shared" si="9"/>
        <v>2.4300000000000006</v>
      </c>
      <c r="AY32" s="83">
        <f t="shared" si="9"/>
        <v>25.375</v>
      </c>
      <c r="AZ32" s="97"/>
    </row>
    <row r="33" spans="1:54" ht="12.75" thickBot="1" x14ac:dyDescent="0.3">
      <c r="A33" s="32"/>
      <c r="B33" s="33"/>
      <c r="C33" s="39"/>
      <c r="D33" s="11"/>
      <c r="E33" s="33"/>
      <c r="F33" s="108"/>
      <c r="G33" s="108"/>
      <c r="H33" s="86"/>
      <c r="I33" s="86"/>
      <c r="J33" s="85"/>
      <c r="K33" s="86"/>
      <c r="L33" s="85"/>
      <c r="M33" s="86"/>
      <c r="N33" s="86"/>
      <c r="O33" s="86"/>
      <c r="P33" s="86"/>
      <c r="Q33" s="85" t="s">
        <v>80</v>
      </c>
      <c r="R33" s="87">
        <f>STDEV(R22:R31)</f>
        <v>0.52676753801527199</v>
      </c>
      <c r="S33" s="33"/>
      <c r="T33" s="88" t="s">
        <v>80</v>
      </c>
      <c r="U33" s="87">
        <f>STDEV(U22:U31)</f>
        <v>0.20580573773307903</v>
      </c>
      <c r="V33" s="87">
        <f t="shared" ref="V33:AD33" si="10">STDEV(V22:V31)</f>
        <v>9.7560791972531979E-2</v>
      </c>
      <c r="W33" s="85">
        <f t="shared" si="10"/>
        <v>2.5139303200740641E-2</v>
      </c>
      <c r="X33" s="87">
        <f t="shared" si="10"/>
        <v>0.20342798589528524</v>
      </c>
      <c r="Y33" s="85">
        <f t="shared" si="10"/>
        <v>2.390784233073717E-3</v>
      </c>
      <c r="Z33" s="87">
        <f t="shared" si="10"/>
        <v>0.24290887566253214</v>
      </c>
      <c r="AA33" s="87">
        <f t="shared" si="10"/>
        <v>0.24415519003925554</v>
      </c>
      <c r="AB33" s="87">
        <f t="shared" si="10"/>
        <v>8.4844571406403835E-2</v>
      </c>
      <c r="AC33" s="87">
        <f t="shared" si="10"/>
        <v>5.8264238677842042E-2</v>
      </c>
      <c r="AD33" s="85">
        <f t="shared" si="10"/>
        <v>2.3705885251687844E-2</v>
      </c>
      <c r="AE33" s="33"/>
      <c r="AF33" s="33"/>
      <c r="AG33" s="88" t="s">
        <v>80</v>
      </c>
      <c r="AH33" s="89">
        <f>STDEV(AH22:AH31)</f>
        <v>5.0460312828604623</v>
      </c>
      <c r="AI33" s="89">
        <f t="shared" ref="AI33:AY33" si="11">STDEV(AI22:AI31)</f>
        <v>4.7311732160216051</v>
      </c>
      <c r="AJ33" s="89">
        <f t="shared" si="11"/>
        <v>1.4122086720217137</v>
      </c>
      <c r="AK33" s="89">
        <f t="shared" si="11"/>
        <v>8.9040315463152915</v>
      </c>
      <c r="AL33" s="89">
        <f t="shared" si="11"/>
        <v>28.697194984876145</v>
      </c>
      <c r="AM33" s="89">
        <f t="shared" si="11"/>
        <v>2.7776088837543544</v>
      </c>
      <c r="AN33" s="89">
        <f t="shared" si="11"/>
        <v>5.1583912220768937</v>
      </c>
      <c r="AO33" s="89">
        <f t="shared" si="11"/>
        <v>4.8251770261134803</v>
      </c>
      <c r="AP33" s="89">
        <f t="shared" si="11"/>
        <v>0.9550450832872297</v>
      </c>
      <c r="AQ33" s="89">
        <f t="shared" si="11"/>
        <v>0.84491945704243832</v>
      </c>
      <c r="AR33" s="89">
        <f t="shared" si="11"/>
        <v>0.79972217398016188</v>
      </c>
      <c r="AS33" s="89">
        <f t="shared" si="11"/>
        <v>4.0298331920260972</v>
      </c>
      <c r="AT33" s="89">
        <f t="shared" si="11"/>
        <v>2.4936586240568945</v>
      </c>
      <c r="AU33" s="89">
        <f t="shared" si="11"/>
        <v>1.5613740387520534</v>
      </c>
      <c r="AV33" s="89">
        <f t="shared" si="11"/>
        <v>2.0564532574313472</v>
      </c>
      <c r="AW33" s="89">
        <f t="shared" si="11"/>
        <v>4.0863594229256606</v>
      </c>
      <c r="AX33" s="89">
        <f t="shared" si="11"/>
        <v>2.1756480516031171</v>
      </c>
      <c r="AY33" s="89">
        <f t="shared" si="11"/>
        <v>1.3392428564571206</v>
      </c>
      <c r="AZ33" s="97"/>
    </row>
    <row r="34" spans="1:54" x14ac:dyDescent="0.25">
      <c r="B34" s="31"/>
      <c r="D34" s="7"/>
      <c r="E34" s="31"/>
      <c r="F34" s="107"/>
      <c r="G34" s="107"/>
      <c r="H34" s="92"/>
      <c r="I34" s="92"/>
      <c r="J34" s="80"/>
      <c r="K34" s="92"/>
      <c r="L34" s="80"/>
      <c r="M34" s="92"/>
      <c r="N34" s="92"/>
      <c r="O34" s="92"/>
      <c r="P34" s="92"/>
      <c r="Q34" s="93"/>
      <c r="R34" s="94"/>
      <c r="S34" s="31"/>
      <c r="T34" s="31"/>
      <c r="U34" s="94"/>
      <c r="V34" s="94"/>
      <c r="W34" s="80"/>
      <c r="X34" s="94"/>
      <c r="Y34" s="80"/>
      <c r="Z34" s="94"/>
      <c r="AA34" s="94"/>
      <c r="AB34" s="94"/>
      <c r="AC34" s="94"/>
      <c r="AD34" s="80"/>
      <c r="AE34" s="31"/>
      <c r="AF34" s="31"/>
      <c r="AG34" s="31"/>
      <c r="AH34" s="95"/>
      <c r="AI34" s="95"/>
      <c r="AJ34" s="95"/>
      <c r="AK34" s="95"/>
      <c r="AL34" s="95"/>
      <c r="AM34" s="95"/>
      <c r="AN34" s="95"/>
      <c r="AO34" s="95"/>
      <c r="AP34" s="95"/>
      <c r="AQ34" s="96"/>
      <c r="AR34" s="109"/>
      <c r="AS34" s="109"/>
      <c r="AT34" s="109"/>
      <c r="AU34" s="109"/>
      <c r="AV34" s="109"/>
      <c r="AW34" s="109"/>
      <c r="AX34" s="109"/>
      <c r="AY34" s="109"/>
      <c r="AZ34" s="97"/>
    </row>
    <row r="35" spans="1:54" ht="36" x14ac:dyDescent="0.25">
      <c r="A35" s="25">
        <v>162</v>
      </c>
      <c r="B35" s="31" t="s">
        <v>47</v>
      </c>
      <c r="C35" s="8" t="s">
        <v>94</v>
      </c>
      <c r="E35" s="58" t="s">
        <v>95</v>
      </c>
      <c r="F35" s="24" t="s">
        <v>37</v>
      </c>
      <c r="G35" s="24"/>
      <c r="H35" s="78">
        <v>53.345639999999996</v>
      </c>
      <c r="I35" s="78">
        <v>14.268249999999998</v>
      </c>
      <c r="J35" s="79">
        <v>1.7198099999999998</v>
      </c>
      <c r="K35" s="78">
        <v>10.412450000000002</v>
      </c>
      <c r="L35" s="79">
        <v>0.19651000000000002</v>
      </c>
      <c r="M35" s="78">
        <v>9.2382199999999965</v>
      </c>
      <c r="N35" s="78">
        <v>5.2735400000000006</v>
      </c>
      <c r="O35" s="78">
        <v>1.1712400000000001</v>
      </c>
      <c r="P35" s="78">
        <v>2.7682100000000003</v>
      </c>
      <c r="Q35" s="79">
        <v>0.25813999999999998</v>
      </c>
      <c r="R35" s="61">
        <f>SUM(H35:Q35)</f>
        <v>98.65200999999999</v>
      </c>
      <c r="S35" s="31"/>
      <c r="T35" s="98"/>
      <c r="U35" s="82">
        <v>54.074554175373194</v>
      </c>
      <c r="V35" s="82">
        <v>14.463211194256337</v>
      </c>
      <c r="W35" s="79">
        <v>1.7433094628979722</v>
      </c>
      <c r="X35" s="78">
        <v>10.554725590008195</v>
      </c>
      <c r="Y35" s="79">
        <v>0.19919511024710904</v>
      </c>
      <c r="Z35" s="78">
        <v>9.3644509255867217</v>
      </c>
      <c r="AA35" s="78">
        <v>5.3455975863444065</v>
      </c>
      <c r="AB35" s="78">
        <v>1.1872438090978779</v>
      </c>
      <c r="AC35" s="78">
        <v>2.8060347877316656</v>
      </c>
      <c r="AD35" s="79">
        <v>0.26166722181664398</v>
      </c>
      <c r="AE35" s="61">
        <f t="shared" ref="AE35:AE41" si="12">SUM(U35:AD35)</f>
        <v>99.999989863360099</v>
      </c>
      <c r="AF35" s="31"/>
      <c r="AG35" s="98"/>
      <c r="AH35" s="65">
        <v>25.3</v>
      </c>
      <c r="AI35" s="65">
        <v>54.3</v>
      </c>
      <c r="AJ35" s="65">
        <v>38</v>
      </c>
      <c r="AK35" s="65">
        <v>323.89999999999998</v>
      </c>
      <c r="AL35" s="65">
        <v>447.5</v>
      </c>
      <c r="AM35" s="65">
        <v>24.7</v>
      </c>
      <c r="AN35" s="65">
        <v>314.89999999999998</v>
      </c>
      <c r="AO35" s="65">
        <v>145.69999999999999</v>
      </c>
      <c r="AP35" s="65">
        <v>32.4</v>
      </c>
      <c r="AQ35" s="66">
        <v>10.4</v>
      </c>
      <c r="AR35" s="65">
        <v>19.8</v>
      </c>
      <c r="AS35" s="65">
        <v>33.4</v>
      </c>
      <c r="AT35" s="65">
        <v>105.6</v>
      </c>
      <c r="AU35" s="65">
        <v>2.5</v>
      </c>
      <c r="AV35" s="65">
        <v>16</v>
      </c>
      <c r="AW35" s="65">
        <v>36.700000000000003</v>
      </c>
      <c r="AX35" s="65">
        <v>0.6</v>
      </c>
      <c r="AY35" s="65">
        <v>19.100000000000001</v>
      </c>
      <c r="AZ35" s="67" t="s">
        <v>82</v>
      </c>
    </row>
    <row r="36" spans="1:54" ht="36" x14ac:dyDescent="0.25">
      <c r="A36" s="25" t="s">
        <v>48</v>
      </c>
      <c r="B36" s="31" t="s">
        <v>47</v>
      </c>
      <c r="C36" s="8" t="s">
        <v>94</v>
      </c>
      <c r="E36" s="58" t="s">
        <v>96</v>
      </c>
      <c r="F36" s="24" t="s">
        <v>36</v>
      </c>
      <c r="G36" s="24"/>
      <c r="H36" s="78">
        <v>53.253720000000001</v>
      </c>
      <c r="I36" s="78">
        <v>14.167540000000001</v>
      </c>
      <c r="J36" s="79">
        <v>1.7984599999999999</v>
      </c>
      <c r="K36" s="78">
        <v>11.06808</v>
      </c>
      <c r="L36" s="79">
        <v>0.19928000000000001</v>
      </c>
      <c r="M36" s="78">
        <v>8.9261400000000002</v>
      </c>
      <c r="N36" s="78">
        <v>5.184709999999999</v>
      </c>
      <c r="O36" s="78">
        <v>1.16588</v>
      </c>
      <c r="P36" s="78">
        <v>2.8283499999999999</v>
      </c>
      <c r="Q36" s="79">
        <v>0.28699000000000002</v>
      </c>
      <c r="R36" s="61">
        <f t="shared" ref="R36:R41" si="13">SUM(H36:Q36)</f>
        <v>98.87915000000001</v>
      </c>
      <c r="S36" s="31"/>
      <c r="T36" s="98"/>
      <c r="U36" s="82">
        <v>53.857380448759933</v>
      </c>
      <c r="V36" s="82">
        <v>14.328136922698063</v>
      </c>
      <c r="W36" s="79">
        <v>1.8188465414599539</v>
      </c>
      <c r="X36" s="78">
        <v>11.193542824751225</v>
      </c>
      <c r="Y36" s="79">
        <v>0.20153894931337901</v>
      </c>
      <c r="Z36" s="78">
        <v>9.02732274700986</v>
      </c>
      <c r="AA36" s="78">
        <v>5.2434815631000058</v>
      </c>
      <c r="AB36" s="78">
        <v>1.1790958963542872</v>
      </c>
      <c r="AC36" s="78">
        <v>2.8604109157491746</v>
      </c>
      <c r="AD36" s="79">
        <v>0.29024319080412808</v>
      </c>
      <c r="AE36" s="61">
        <f t="shared" si="12"/>
        <v>99.999999999999986</v>
      </c>
      <c r="AF36" s="31"/>
      <c r="AG36" s="98"/>
      <c r="AH36" s="65">
        <v>18.899999999999999</v>
      </c>
      <c r="AI36" s="65">
        <v>48.7</v>
      </c>
      <c r="AJ36" s="65">
        <v>38.4</v>
      </c>
      <c r="AK36" s="65">
        <v>320.89999999999998</v>
      </c>
      <c r="AL36" s="65">
        <v>458.4</v>
      </c>
      <c r="AM36" s="65">
        <v>25.6</v>
      </c>
      <c r="AN36" s="65">
        <v>306.39999999999998</v>
      </c>
      <c r="AO36" s="65">
        <v>154.80000000000001</v>
      </c>
      <c r="AP36" s="65">
        <v>33.700000000000003</v>
      </c>
      <c r="AQ36" s="66">
        <v>10.7</v>
      </c>
      <c r="AR36" s="65">
        <v>19.899999999999999</v>
      </c>
      <c r="AS36" s="65">
        <v>35.9</v>
      </c>
      <c r="AT36" s="65">
        <v>115.2</v>
      </c>
      <c r="AU36" s="65">
        <v>5.4</v>
      </c>
      <c r="AV36" s="65">
        <v>24</v>
      </c>
      <c r="AW36" s="65">
        <v>40.799999999999997</v>
      </c>
      <c r="AX36" s="65">
        <v>2.8</v>
      </c>
      <c r="AY36" s="65">
        <v>20.6</v>
      </c>
      <c r="AZ36" s="67" t="s">
        <v>82</v>
      </c>
    </row>
    <row r="37" spans="1:54" ht="36" x14ac:dyDescent="0.25">
      <c r="A37" s="25" t="s">
        <v>48</v>
      </c>
      <c r="B37" s="31" t="s">
        <v>47</v>
      </c>
      <c r="C37" s="8" t="s">
        <v>94</v>
      </c>
      <c r="E37" s="58" t="s">
        <v>97</v>
      </c>
      <c r="F37" s="28" t="s">
        <v>38</v>
      </c>
      <c r="G37" s="24"/>
      <c r="H37" s="78">
        <v>54.629700000000007</v>
      </c>
      <c r="I37" s="78">
        <v>14.793239999999999</v>
      </c>
      <c r="J37" s="79">
        <v>1.8630800000000001</v>
      </c>
      <c r="K37" s="78">
        <v>9.4744100000000007</v>
      </c>
      <c r="L37" s="79">
        <v>0.17070000000000002</v>
      </c>
      <c r="M37" s="78">
        <v>8.9760000000000009</v>
      </c>
      <c r="N37" s="78">
        <v>4.8378099999999993</v>
      </c>
      <c r="O37" s="78">
        <v>1.2189299999999998</v>
      </c>
      <c r="P37" s="78">
        <v>2.8626799999999997</v>
      </c>
      <c r="Q37" s="79">
        <v>0.29613</v>
      </c>
      <c r="R37" s="61">
        <f t="shared" si="13"/>
        <v>99.122680000000017</v>
      </c>
      <c r="S37" s="31"/>
      <c r="T37" s="98"/>
      <c r="U37" s="82">
        <v>55.113213735422242</v>
      </c>
      <c r="V37" s="82">
        <v>14.924171246764994</v>
      </c>
      <c r="W37" s="79">
        <v>1.8795696525185102</v>
      </c>
      <c r="X37" s="78">
        <v>9.5582656201118041</v>
      </c>
      <c r="Y37" s="79">
        <v>0.1722108227692368</v>
      </c>
      <c r="Z37" s="78">
        <v>9.055444318551082</v>
      </c>
      <c r="AA37" s="78">
        <v>4.8806282396089129</v>
      </c>
      <c r="AB37" s="78">
        <v>1.229718442871153</v>
      </c>
      <c r="AC37" s="78">
        <v>2.8880168607207897</v>
      </c>
      <c r="AD37" s="79">
        <v>0.29875097215380253</v>
      </c>
      <c r="AE37" s="61">
        <f t="shared" si="12"/>
        <v>99.999989911492506</v>
      </c>
      <c r="AF37" s="31"/>
      <c r="AG37" s="98"/>
      <c r="AH37" s="65">
        <v>18.8</v>
      </c>
      <c r="AI37" s="65">
        <v>52.3</v>
      </c>
      <c r="AJ37" s="65">
        <v>39</v>
      </c>
      <c r="AK37" s="65">
        <v>311.8</v>
      </c>
      <c r="AL37" s="65">
        <v>507.4</v>
      </c>
      <c r="AM37" s="65">
        <v>26.2</v>
      </c>
      <c r="AN37" s="65">
        <v>328.6</v>
      </c>
      <c r="AO37" s="65">
        <v>157.6</v>
      </c>
      <c r="AP37" s="65">
        <v>31.9</v>
      </c>
      <c r="AQ37" s="66">
        <v>10.8</v>
      </c>
      <c r="AR37" s="65">
        <v>20.5</v>
      </c>
      <c r="AS37" s="65">
        <v>33.200000000000003</v>
      </c>
      <c r="AT37" s="65">
        <v>123.1</v>
      </c>
      <c r="AU37" s="65">
        <v>6.4</v>
      </c>
      <c r="AV37" s="65">
        <v>20.5</v>
      </c>
      <c r="AW37" s="65">
        <v>44.9</v>
      </c>
      <c r="AX37" s="65">
        <v>2.2999999999999998</v>
      </c>
      <c r="AY37" s="65">
        <v>25.8</v>
      </c>
      <c r="AZ37" s="67" t="s">
        <v>82</v>
      </c>
    </row>
    <row r="38" spans="1:54" ht="36" x14ac:dyDescent="0.25">
      <c r="A38" s="25">
        <v>186</v>
      </c>
      <c r="B38" s="31" t="s">
        <v>47</v>
      </c>
      <c r="C38" s="8" t="s">
        <v>94</v>
      </c>
      <c r="E38" s="58" t="s">
        <v>98</v>
      </c>
      <c r="F38" s="28" t="s">
        <v>38</v>
      </c>
      <c r="G38" s="24"/>
      <c r="H38" s="78">
        <v>53.590400000000002</v>
      </c>
      <c r="I38" s="78">
        <v>14.29275</v>
      </c>
      <c r="J38" s="79">
        <v>1.8037999999999998</v>
      </c>
      <c r="K38" s="78">
        <v>11.01252</v>
      </c>
      <c r="L38" s="79">
        <v>0.20395000000000002</v>
      </c>
      <c r="M38" s="78">
        <v>9.0278799999999997</v>
      </c>
      <c r="N38" s="78">
        <v>5.1110899999999999</v>
      </c>
      <c r="O38" s="78">
        <v>1.1880900000000001</v>
      </c>
      <c r="P38" s="78">
        <v>2.7927900000000001</v>
      </c>
      <c r="Q38" s="79">
        <v>0.27139000000000002</v>
      </c>
      <c r="R38" s="61">
        <f t="shared" si="13"/>
        <v>99.294659999999993</v>
      </c>
      <c r="S38" s="31"/>
      <c r="T38" s="98"/>
      <c r="U38" s="82">
        <v>53.971079612941914</v>
      </c>
      <c r="V38" s="82">
        <v>14.394278604710463</v>
      </c>
      <c r="W38" s="79">
        <v>1.8166133002519971</v>
      </c>
      <c r="X38" s="78">
        <v>11.090747478263179</v>
      </c>
      <c r="Y38" s="79">
        <v>0.20539875961104051</v>
      </c>
      <c r="Z38" s="78">
        <v>9.09200958037421</v>
      </c>
      <c r="AA38" s="78">
        <v>5.1473966475135713</v>
      </c>
      <c r="AB38" s="78">
        <v>1.196529601893999</v>
      </c>
      <c r="AC38" s="78">
        <v>2.8126285945286478</v>
      </c>
      <c r="AD38" s="79">
        <v>0.27331781991095994</v>
      </c>
      <c r="AE38" s="61">
        <f t="shared" si="12"/>
        <v>99.999999999999986</v>
      </c>
      <c r="AF38" s="31"/>
      <c r="AG38" s="98"/>
      <c r="AH38" s="65">
        <v>27.2</v>
      </c>
      <c r="AI38" s="65">
        <v>55.9</v>
      </c>
      <c r="AJ38" s="65">
        <v>38.1</v>
      </c>
      <c r="AK38" s="65">
        <v>329.8</v>
      </c>
      <c r="AL38" s="65">
        <v>469.8</v>
      </c>
      <c r="AM38" s="65">
        <v>25.6</v>
      </c>
      <c r="AN38" s="65">
        <v>309.8</v>
      </c>
      <c r="AO38" s="65">
        <v>152</v>
      </c>
      <c r="AP38" s="65">
        <v>30.9</v>
      </c>
      <c r="AQ38" s="66">
        <v>10.7</v>
      </c>
      <c r="AR38" s="65">
        <v>21.2</v>
      </c>
      <c r="AS38" s="65">
        <v>36.6</v>
      </c>
      <c r="AT38" s="65">
        <v>116.2</v>
      </c>
      <c r="AU38" s="65">
        <v>7.2</v>
      </c>
      <c r="AV38" s="65">
        <v>19.899999999999999</v>
      </c>
      <c r="AW38" s="65">
        <v>36.799999999999997</v>
      </c>
      <c r="AX38" s="65">
        <v>1.2</v>
      </c>
      <c r="AY38" s="65">
        <v>20.6</v>
      </c>
      <c r="AZ38" s="67" t="s">
        <v>82</v>
      </c>
    </row>
    <row r="39" spans="1:54" ht="36" x14ac:dyDescent="0.25">
      <c r="A39" s="25" t="s">
        <v>48</v>
      </c>
      <c r="B39" s="31" t="s">
        <v>47</v>
      </c>
      <c r="C39" s="8" t="s">
        <v>94</v>
      </c>
      <c r="E39" s="58" t="s">
        <v>99</v>
      </c>
      <c r="F39" s="28" t="s">
        <v>39</v>
      </c>
      <c r="G39" s="24"/>
      <c r="H39" s="78">
        <v>53.571199999999997</v>
      </c>
      <c r="I39" s="78">
        <v>14.178229999999999</v>
      </c>
      <c r="J39" s="79">
        <v>1.7853199999999998</v>
      </c>
      <c r="K39" s="78">
        <v>10.978059999999999</v>
      </c>
      <c r="L39" s="79">
        <v>0.19800000000000001</v>
      </c>
      <c r="M39" s="78">
        <v>8.9661200000000001</v>
      </c>
      <c r="N39" s="78">
        <v>5.1119599999999998</v>
      </c>
      <c r="O39" s="78">
        <v>1.15646</v>
      </c>
      <c r="P39" s="78">
        <v>2.8397499999999996</v>
      </c>
      <c r="Q39" s="79">
        <v>0.27184000000000003</v>
      </c>
      <c r="R39" s="61">
        <f t="shared" si="13"/>
        <v>99.056939999999969</v>
      </c>
      <c r="S39" s="31"/>
      <c r="T39" s="98"/>
      <c r="U39" s="82">
        <v>54.081218337655088</v>
      </c>
      <c r="V39" s="82">
        <v>14.313212178773137</v>
      </c>
      <c r="W39" s="79">
        <v>1.8023169300404391</v>
      </c>
      <c r="X39" s="78">
        <v>11.082575334953816</v>
      </c>
      <c r="Y39" s="79">
        <v>0.19988503581879272</v>
      </c>
      <c r="Z39" s="78">
        <v>9.0514808957353221</v>
      </c>
      <c r="AA39" s="78">
        <v>5.1606278166880584</v>
      </c>
      <c r="AB39" s="78">
        <v>1.1674699420353587</v>
      </c>
      <c r="AC39" s="78">
        <v>2.8667855074061439</v>
      </c>
      <c r="AD39" s="79">
        <v>0.2744280208938415</v>
      </c>
      <c r="AE39" s="61">
        <f t="shared" si="12"/>
        <v>100</v>
      </c>
      <c r="AF39" s="31"/>
      <c r="AG39" s="98"/>
      <c r="AH39" s="65">
        <v>18.943269230769232</v>
      </c>
      <c r="AI39" s="65">
        <v>46.8</v>
      </c>
      <c r="AJ39" s="65">
        <v>36.299999999999997</v>
      </c>
      <c r="AK39" s="65">
        <v>322.60000000000002</v>
      </c>
      <c r="AL39" s="65">
        <v>451.3</v>
      </c>
      <c r="AM39" s="65">
        <v>26.4</v>
      </c>
      <c r="AN39" s="65">
        <v>313</v>
      </c>
      <c r="AO39" s="65">
        <v>152.6</v>
      </c>
      <c r="AP39" s="65">
        <v>31.8</v>
      </c>
      <c r="AQ39" s="66">
        <v>9.4</v>
      </c>
      <c r="AR39" s="65">
        <v>21.9</v>
      </c>
      <c r="AS39" s="65">
        <v>37.6</v>
      </c>
      <c r="AT39" s="65">
        <v>112.2</v>
      </c>
      <c r="AU39" s="65">
        <v>5.2</v>
      </c>
      <c r="AV39" s="65">
        <v>18.899999999999999</v>
      </c>
      <c r="AW39" s="65">
        <v>37.200000000000003</v>
      </c>
      <c r="AX39" s="65">
        <v>3.3</v>
      </c>
      <c r="AY39" s="65">
        <v>21</v>
      </c>
      <c r="AZ39" s="67" t="s">
        <v>82</v>
      </c>
    </row>
    <row r="40" spans="1:54" ht="36" x14ac:dyDescent="0.25">
      <c r="A40" s="25">
        <v>197</v>
      </c>
      <c r="B40" s="31" t="s">
        <v>47</v>
      </c>
      <c r="C40" s="8" t="s">
        <v>94</v>
      </c>
      <c r="E40" s="58" t="s">
        <v>100</v>
      </c>
      <c r="F40" s="110" t="s">
        <v>45</v>
      </c>
      <c r="G40" s="111"/>
      <c r="H40" s="78">
        <v>53.282760000000003</v>
      </c>
      <c r="I40" s="78">
        <v>14.238599999999998</v>
      </c>
      <c r="J40" s="79">
        <v>1.7848299999999999</v>
      </c>
      <c r="K40" s="78">
        <v>10.99155</v>
      </c>
      <c r="L40" s="79">
        <v>0.19863</v>
      </c>
      <c r="M40" s="78">
        <v>9.018279999999999</v>
      </c>
      <c r="N40" s="78">
        <v>5.2694600000000005</v>
      </c>
      <c r="O40" s="78">
        <v>1.1923700000000002</v>
      </c>
      <c r="P40" s="78">
        <v>2.8211200000000001</v>
      </c>
      <c r="Q40" s="79">
        <v>0.27495000000000003</v>
      </c>
      <c r="R40" s="61">
        <f t="shared" si="13"/>
        <v>99.072549999999993</v>
      </c>
      <c r="S40" s="31"/>
      <c r="T40" s="98"/>
      <c r="U40" s="82">
        <v>53.781557050868287</v>
      </c>
      <c r="V40" s="82">
        <v>14.371892113405782</v>
      </c>
      <c r="W40" s="79">
        <v>1.8015383675902157</v>
      </c>
      <c r="X40" s="78">
        <v>11.094445434179297</v>
      </c>
      <c r="Y40" s="79">
        <v>0.20048943930483268</v>
      </c>
      <c r="Z40" s="78">
        <v>9.1027030191511162</v>
      </c>
      <c r="AA40" s="78">
        <v>5.3187891095969579</v>
      </c>
      <c r="AB40" s="78">
        <v>1.2035321590087267</v>
      </c>
      <c r="AC40" s="78">
        <v>2.8475294115272094</v>
      </c>
      <c r="AD40" s="79">
        <v>0.27752389536758676</v>
      </c>
      <c r="AE40" s="61">
        <f t="shared" si="12"/>
        <v>100.00000000000001</v>
      </c>
      <c r="AF40" s="31"/>
      <c r="AG40" s="98"/>
      <c r="AH40" s="65">
        <v>11.012264150943397</v>
      </c>
      <c r="AI40" s="65">
        <v>49.9</v>
      </c>
      <c r="AJ40" s="65">
        <v>38</v>
      </c>
      <c r="AK40" s="65">
        <v>327.10000000000002</v>
      </c>
      <c r="AL40" s="65">
        <v>457</v>
      </c>
      <c r="AM40" s="65">
        <v>26</v>
      </c>
      <c r="AN40" s="65">
        <v>311.39999999999998</v>
      </c>
      <c r="AO40" s="65">
        <v>155.30000000000001</v>
      </c>
      <c r="AP40" s="65">
        <v>32.200000000000003</v>
      </c>
      <c r="AQ40" s="66">
        <v>9.6999999999999993</v>
      </c>
      <c r="AR40" s="65">
        <v>18.8</v>
      </c>
      <c r="AS40" s="65">
        <v>39.1</v>
      </c>
      <c r="AT40" s="65">
        <v>112.9</v>
      </c>
      <c r="AU40" s="65">
        <v>4.8</v>
      </c>
      <c r="AV40" s="65">
        <v>18.600000000000001</v>
      </c>
      <c r="AW40" s="65">
        <v>42.2</v>
      </c>
      <c r="AX40" s="65">
        <v>3.7</v>
      </c>
      <c r="AY40" s="35" t="s">
        <v>82</v>
      </c>
      <c r="AZ40" s="67" t="s">
        <v>82</v>
      </c>
    </row>
    <row r="41" spans="1:54" ht="36" x14ac:dyDescent="0.25">
      <c r="A41" s="25">
        <v>198</v>
      </c>
      <c r="B41" s="31" t="s">
        <v>47</v>
      </c>
      <c r="C41" s="8" t="s">
        <v>94</v>
      </c>
      <c r="E41" s="58" t="s">
        <v>101</v>
      </c>
      <c r="F41" s="110" t="s">
        <v>45</v>
      </c>
      <c r="G41" s="111"/>
      <c r="H41" s="78">
        <v>53.23913000000001</v>
      </c>
      <c r="I41" s="78">
        <v>14.342780000000001</v>
      </c>
      <c r="J41" s="79">
        <v>1.7597999999999998</v>
      </c>
      <c r="K41" s="78">
        <v>10.76004</v>
      </c>
      <c r="L41" s="79">
        <v>0.1923</v>
      </c>
      <c r="M41" s="78">
        <v>9.1347699999999978</v>
      </c>
      <c r="N41" s="78">
        <v>5.2261799999999994</v>
      </c>
      <c r="O41" s="78">
        <v>1.1766400000000001</v>
      </c>
      <c r="P41" s="78">
        <v>2.8685800000000001</v>
      </c>
      <c r="Q41" s="79">
        <v>0.26724999999999999</v>
      </c>
      <c r="R41" s="72">
        <f t="shared" si="13"/>
        <v>98.96747000000002</v>
      </c>
      <c r="S41" s="31"/>
      <c r="T41" s="98"/>
      <c r="U41" s="112">
        <v>53.794575126554221</v>
      </c>
      <c r="V41" s="112">
        <v>14.492418569455195</v>
      </c>
      <c r="W41" s="113">
        <v>1.7781600358178296</v>
      </c>
      <c r="X41" s="114">
        <v>10.872299756677622</v>
      </c>
      <c r="Y41" s="113">
        <v>0.19430627053515664</v>
      </c>
      <c r="Z41" s="114">
        <v>9.2300732755924724</v>
      </c>
      <c r="AA41" s="114">
        <v>5.2807048619106851</v>
      </c>
      <c r="AB41" s="114">
        <v>1.1889159134814704</v>
      </c>
      <c r="AC41" s="114">
        <v>2.8985079642836173</v>
      </c>
      <c r="AD41" s="113">
        <v>0.27003822569173486</v>
      </c>
      <c r="AE41" s="61">
        <f t="shared" si="12"/>
        <v>100.00000000000001</v>
      </c>
      <c r="AF41" s="31"/>
      <c r="AG41" s="98"/>
      <c r="AH41" s="75">
        <v>15.184905660377359</v>
      </c>
      <c r="AI41" s="75">
        <v>50.4</v>
      </c>
      <c r="AJ41" s="75">
        <v>37.200000000000003</v>
      </c>
      <c r="AK41" s="75">
        <v>324.60000000000002</v>
      </c>
      <c r="AL41" s="75">
        <v>461.3</v>
      </c>
      <c r="AM41" s="75">
        <v>25</v>
      </c>
      <c r="AN41" s="75">
        <v>316.7</v>
      </c>
      <c r="AO41" s="75">
        <v>152.6</v>
      </c>
      <c r="AP41" s="75">
        <v>31.9</v>
      </c>
      <c r="AQ41" s="76">
        <v>9.1</v>
      </c>
      <c r="AR41" s="75">
        <v>18.899999999999999</v>
      </c>
      <c r="AS41" s="75">
        <v>34.4</v>
      </c>
      <c r="AT41" s="75">
        <v>111.7</v>
      </c>
      <c r="AU41" s="75">
        <v>4.9000000000000004</v>
      </c>
      <c r="AV41" s="75">
        <v>17.7</v>
      </c>
      <c r="AW41" s="75">
        <v>45.1</v>
      </c>
      <c r="AX41" s="75">
        <v>3</v>
      </c>
      <c r="AY41" s="75">
        <v>22.3</v>
      </c>
      <c r="AZ41" s="67" t="s">
        <v>82</v>
      </c>
    </row>
    <row r="42" spans="1:54" x14ac:dyDescent="0.25">
      <c r="A42" s="28"/>
      <c r="B42" s="27"/>
      <c r="C42" s="9"/>
      <c r="D42" s="1"/>
      <c r="E42" s="24"/>
      <c r="F42" s="110"/>
      <c r="G42" s="111"/>
      <c r="H42" s="78"/>
      <c r="I42" s="78"/>
      <c r="J42" s="79"/>
      <c r="K42" s="78"/>
      <c r="L42" s="79"/>
      <c r="M42" s="78"/>
      <c r="N42" s="24"/>
      <c r="O42" s="78"/>
      <c r="P42" s="25"/>
      <c r="Q42" s="80" t="s">
        <v>79</v>
      </c>
      <c r="R42" s="92">
        <f>AVERAGE(R35:R41)</f>
        <v>99.006494285714282</v>
      </c>
      <c r="S42" s="78" t="s">
        <v>49</v>
      </c>
      <c r="T42" s="81" t="s">
        <v>79</v>
      </c>
      <c r="U42" s="82">
        <f>AVERAGE(U35:U41)</f>
        <v>54.096225498224975</v>
      </c>
      <c r="V42" s="82">
        <f t="shared" ref="V42:AD42" si="14">AVERAGE(V35:V41)</f>
        <v>14.46961726143771</v>
      </c>
      <c r="W42" s="82">
        <f t="shared" si="14"/>
        <v>1.8057648986538453</v>
      </c>
      <c r="X42" s="82">
        <f t="shared" si="14"/>
        <v>10.778086005563591</v>
      </c>
      <c r="Y42" s="82">
        <f t="shared" si="14"/>
        <v>0.19614634108564963</v>
      </c>
      <c r="Z42" s="82">
        <f t="shared" si="14"/>
        <v>9.1319263945715416</v>
      </c>
      <c r="AA42" s="82">
        <f t="shared" si="14"/>
        <v>5.1967465463946567</v>
      </c>
      <c r="AB42" s="82">
        <f t="shared" si="14"/>
        <v>1.1932151092489818</v>
      </c>
      <c r="AC42" s="82">
        <f t="shared" si="14"/>
        <v>2.8542734345638929</v>
      </c>
      <c r="AD42" s="82">
        <f t="shared" si="14"/>
        <v>0.27799562094838537</v>
      </c>
      <c r="AE42" s="92"/>
      <c r="AF42" s="31"/>
      <c r="AG42" s="81" t="s">
        <v>79</v>
      </c>
      <c r="AH42" s="83">
        <f>AVERAGE(AH35:AH41)</f>
        <v>19.334348434584285</v>
      </c>
      <c r="AI42" s="83">
        <f t="shared" ref="AI42:AY42" si="15">AVERAGE(AI35:AI41)</f>
        <v>51.185714285714276</v>
      </c>
      <c r="AJ42" s="83">
        <f t="shared" si="15"/>
        <v>37.857142857142854</v>
      </c>
      <c r="AK42" s="83">
        <f t="shared" si="15"/>
        <v>322.95714285714286</v>
      </c>
      <c r="AL42" s="83">
        <f t="shared" si="15"/>
        <v>464.67142857142863</v>
      </c>
      <c r="AM42" s="83">
        <f t="shared" si="15"/>
        <v>25.642857142857142</v>
      </c>
      <c r="AN42" s="83">
        <f t="shared" si="15"/>
        <v>314.39999999999998</v>
      </c>
      <c r="AO42" s="83">
        <f t="shared" si="15"/>
        <v>152.94285714285712</v>
      </c>
      <c r="AP42" s="83">
        <f t="shared" si="15"/>
        <v>32.114285714285721</v>
      </c>
      <c r="AQ42" s="83">
        <f t="shared" si="15"/>
        <v>10.114285714285714</v>
      </c>
      <c r="AR42" s="83">
        <f t="shared" si="15"/>
        <v>20.142857142857142</v>
      </c>
      <c r="AS42" s="83">
        <f t="shared" si="15"/>
        <v>35.74285714285714</v>
      </c>
      <c r="AT42" s="83">
        <f t="shared" si="15"/>
        <v>113.84285714285714</v>
      </c>
      <c r="AU42" s="83">
        <f t="shared" si="15"/>
        <v>5.2</v>
      </c>
      <c r="AV42" s="83">
        <f t="shared" si="15"/>
        <v>19.37142857142857</v>
      </c>
      <c r="AW42" s="83">
        <f t="shared" si="15"/>
        <v>40.528571428571425</v>
      </c>
      <c r="AX42" s="83">
        <f t="shared" si="15"/>
        <v>2.4142857142857141</v>
      </c>
      <c r="AY42" s="83">
        <f t="shared" si="15"/>
        <v>21.566666666666666</v>
      </c>
      <c r="AZ42" s="97"/>
    </row>
    <row r="43" spans="1:54" ht="12.75" thickBot="1" x14ac:dyDescent="0.3">
      <c r="A43" s="29"/>
      <c r="B43" s="30"/>
      <c r="C43" s="10"/>
      <c r="D43" s="11"/>
      <c r="E43" s="33"/>
      <c r="F43" s="108"/>
      <c r="G43" s="115"/>
      <c r="H43" s="86"/>
      <c r="I43" s="86"/>
      <c r="J43" s="85"/>
      <c r="K43" s="86"/>
      <c r="L43" s="85"/>
      <c r="M43" s="86"/>
      <c r="N43" s="33"/>
      <c r="O43" s="86"/>
      <c r="P43" s="86"/>
      <c r="Q43" s="85" t="s">
        <v>80</v>
      </c>
      <c r="R43" s="86">
        <f>STDEV(R35:R41)</f>
        <v>0.20283215449045033</v>
      </c>
      <c r="S43" s="33"/>
      <c r="T43" s="88" t="s">
        <v>80</v>
      </c>
      <c r="U43" s="87">
        <f>STDEV(U35:U41)</f>
        <v>0.46505869960116025</v>
      </c>
      <c r="V43" s="87">
        <f t="shared" ref="V43:AD43" si="16">STDEV(V35:V41)</f>
        <v>0.21090504056307841</v>
      </c>
      <c r="W43" s="87">
        <f t="shared" si="16"/>
        <v>4.1690168402968533E-2</v>
      </c>
      <c r="X43" s="87">
        <f t="shared" si="16"/>
        <v>0.57877550106619469</v>
      </c>
      <c r="Y43" s="87">
        <f t="shared" si="16"/>
        <v>1.1053790470707814E-2</v>
      </c>
      <c r="Z43" s="87">
        <f t="shared" si="16"/>
        <v>0.12207288452888138</v>
      </c>
      <c r="AA43" s="87">
        <f t="shared" si="16"/>
        <v>0.15809013193856916</v>
      </c>
      <c r="AB43" s="87">
        <f t="shared" si="16"/>
        <v>1.9858776649697991E-2</v>
      </c>
      <c r="AC43" s="87">
        <f t="shared" si="16"/>
        <v>3.5110004905832375E-2</v>
      </c>
      <c r="AD43" s="87">
        <f t="shared" si="16"/>
        <v>1.2553594745636446E-2</v>
      </c>
      <c r="AE43" s="86"/>
      <c r="AF43" s="33"/>
      <c r="AG43" s="88" t="s">
        <v>80</v>
      </c>
      <c r="AH43" s="89">
        <f>STDEV(AH35:AH41)</f>
        <v>5.5461633144715341</v>
      </c>
      <c r="AI43" s="89">
        <f t="shared" ref="AI43:AY43" si="17">STDEV(AI35:AI41)</f>
        <v>3.1845609699656512</v>
      </c>
      <c r="AJ43" s="89">
        <f t="shared" si="17"/>
        <v>0.87150663194482358</v>
      </c>
      <c r="AK43" s="89">
        <f t="shared" si="17"/>
        <v>5.7215549002164181</v>
      </c>
      <c r="AL43" s="89">
        <f t="shared" si="17"/>
        <v>20.146274617218456</v>
      </c>
      <c r="AM43" s="89">
        <f t="shared" si="17"/>
        <v>0.62144225491229343</v>
      </c>
      <c r="AN43" s="89">
        <f t="shared" si="17"/>
        <v>7.1098523191413872</v>
      </c>
      <c r="AO43" s="89">
        <f t="shared" si="17"/>
        <v>3.7478247659396398</v>
      </c>
      <c r="AP43" s="89">
        <f t="shared" si="17"/>
        <v>0.84346225252145901</v>
      </c>
      <c r="AQ43" s="89">
        <f t="shared" si="17"/>
        <v>0.7010196655077312</v>
      </c>
      <c r="AR43" s="89">
        <f t="shared" si="17"/>
        <v>1.1443442705426583</v>
      </c>
      <c r="AS43" s="89">
        <f t="shared" si="17"/>
        <v>2.2074549016587279</v>
      </c>
      <c r="AT43" s="89">
        <f t="shared" si="17"/>
        <v>5.3106362276903454</v>
      </c>
      <c r="AU43" s="89">
        <f t="shared" si="17"/>
        <v>1.4730919862656258</v>
      </c>
      <c r="AV43" s="89">
        <f t="shared" si="17"/>
        <v>2.5150972716207889</v>
      </c>
      <c r="AW43" s="89">
        <f t="shared" si="17"/>
        <v>3.7084202772044259</v>
      </c>
      <c r="AX43" s="89">
        <f t="shared" si="17"/>
        <v>1.1334733807028312</v>
      </c>
      <c r="AY43" s="89">
        <f t="shared" si="17"/>
        <v>2.3122860261366167</v>
      </c>
      <c r="AZ43" s="116"/>
    </row>
    <row r="44" spans="1:54" x14ac:dyDescent="0.25">
      <c r="A44" s="28"/>
      <c r="B44" s="27"/>
      <c r="C44" s="9"/>
      <c r="D44" s="1"/>
      <c r="E44" s="24"/>
      <c r="F44" s="110"/>
      <c r="G44" s="111"/>
      <c r="H44" s="78"/>
      <c r="I44" s="78"/>
      <c r="J44" s="79"/>
      <c r="K44" s="78"/>
      <c r="L44" s="79"/>
      <c r="M44" s="92"/>
      <c r="N44" s="24"/>
      <c r="O44" s="92"/>
      <c r="P44" s="92"/>
      <c r="Q44" s="93"/>
      <c r="R44" s="92"/>
      <c r="S44" s="31"/>
      <c r="T44" s="31"/>
      <c r="U44" s="82"/>
      <c r="V44" s="82"/>
      <c r="W44" s="79"/>
      <c r="X44" s="78"/>
      <c r="Y44" s="79"/>
      <c r="Z44" s="78"/>
      <c r="AA44" s="78"/>
      <c r="AB44" s="78"/>
      <c r="AC44" s="78"/>
      <c r="AD44" s="79"/>
      <c r="AE44" s="78"/>
      <c r="AF44" s="31"/>
      <c r="AG44" s="31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65"/>
      <c r="AS44" s="65"/>
      <c r="AT44" s="65"/>
      <c r="AU44" s="65"/>
      <c r="AV44" s="65"/>
      <c r="AW44" s="65"/>
      <c r="AX44" s="65"/>
      <c r="AY44" s="65"/>
      <c r="AZ44" s="97"/>
    </row>
    <row r="45" spans="1:54" ht="36" x14ac:dyDescent="0.25">
      <c r="A45" s="25">
        <v>105</v>
      </c>
      <c r="B45" s="27" t="s">
        <v>103</v>
      </c>
      <c r="C45" s="8" t="s">
        <v>102</v>
      </c>
      <c r="E45" s="58" t="s">
        <v>105</v>
      </c>
      <c r="F45" s="107" t="s">
        <v>42</v>
      </c>
      <c r="G45" s="31"/>
      <c r="H45" s="92">
        <v>53.62</v>
      </c>
      <c r="I45" s="92">
        <v>14.49</v>
      </c>
      <c r="J45" s="80">
        <v>1.8360000000000001</v>
      </c>
      <c r="K45" s="92">
        <v>10.847</v>
      </c>
      <c r="L45" s="80">
        <v>0.2</v>
      </c>
      <c r="M45" s="92">
        <v>9.11</v>
      </c>
      <c r="N45" s="92">
        <v>4.97</v>
      </c>
      <c r="O45" s="92">
        <v>1.1299999999999999</v>
      </c>
      <c r="P45" s="92">
        <v>2.87</v>
      </c>
      <c r="Q45" s="80">
        <v>0.32600000000000001</v>
      </c>
      <c r="R45" s="61">
        <f>SUM(H45:Q45)</f>
        <v>99.398999999999987</v>
      </c>
      <c r="S45" s="31"/>
      <c r="T45" s="98"/>
      <c r="U45" s="94">
        <v>53.944204670067109</v>
      </c>
      <c r="V45" s="94">
        <v>14.577611444783148</v>
      </c>
      <c r="W45" s="80">
        <v>1.8471010774756287</v>
      </c>
      <c r="X45" s="92">
        <v>10.912584633648228</v>
      </c>
      <c r="Y45" s="80">
        <v>0.20120926769887024</v>
      </c>
      <c r="Z45" s="92">
        <v>9.1650821436835397</v>
      </c>
      <c r="AA45" s="92">
        <v>5.0000503023169252</v>
      </c>
      <c r="AB45" s="92">
        <v>1.1368323624986167</v>
      </c>
      <c r="AC45" s="92">
        <v>2.8873529914787879</v>
      </c>
      <c r="AD45" s="80">
        <v>0.32797110634915849</v>
      </c>
      <c r="AE45" s="61">
        <f t="shared" ref="AE45:AE64" si="18">SUM(U45:AD45)</f>
        <v>100</v>
      </c>
      <c r="AF45" s="31"/>
      <c r="AG45" s="98"/>
      <c r="AH45" s="109">
        <v>14</v>
      </c>
      <c r="AI45" s="109">
        <v>55</v>
      </c>
      <c r="AJ45" s="109">
        <v>40</v>
      </c>
      <c r="AK45" s="109">
        <v>304</v>
      </c>
      <c r="AL45" s="109">
        <v>480</v>
      </c>
      <c r="AM45" s="109">
        <v>23</v>
      </c>
      <c r="AN45" s="109">
        <v>319</v>
      </c>
      <c r="AO45" s="109">
        <v>154</v>
      </c>
      <c r="AP45" s="109">
        <v>34</v>
      </c>
      <c r="AQ45" s="96">
        <v>12.7</v>
      </c>
      <c r="AR45" s="109">
        <v>21</v>
      </c>
      <c r="AS45" s="109">
        <v>33</v>
      </c>
      <c r="AT45" s="109">
        <v>115</v>
      </c>
      <c r="AU45" s="109">
        <v>6</v>
      </c>
      <c r="AV45" s="109">
        <v>29</v>
      </c>
      <c r="AW45" s="109">
        <v>56</v>
      </c>
      <c r="AX45" s="109">
        <v>1</v>
      </c>
      <c r="AY45" s="35" t="s">
        <v>82</v>
      </c>
      <c r="AZ45" s="67" t="s">
        <v>82</v>
      </c>
      <c r="BA45" s="6"/>
      <c r="BB45" s="6"/>
    </row>
    <row r="46" spans="1:54" ht="36" x14ac:dyDescent="0.25">
      <c r="A46" s="25">
        <v>129</v>
      </c>
      <c r="B46" s="27" t="s">
        <v>103</v>
      </c>
      <c r="C46" s="8" t="s">
        <v>102</v>
      </c>
      <c r="E46" s="58" t="s">
        <v>106</v>
      </c>
      <c r="F46" s="35" t="s">
        <v>33</v>
      </c>
      <c r="G46" s="31"/>
      <c r="H46" s="92">
        <v>53.646360000000001</v>
      </c>
      <c r="I46" s="92">
        <v>13.981450000000001</v>
      </c>
      <c r="J46" s="80">
        <v>1.8120700000000001</v>
      </c>
      <c r="K46" s="92">
        <v>11.29083</v>
      </c>
      <c r="L46" s="80">
        <v>0.20100000000000001</v>
      </c>
      <c r="M46" s="92">
        <v>8.81813</v>
      </c>
      <c r="N46" s="92">
        <v>4.6971899999999991</v>
      </c>
      <c r="O46" s="92">
        <v>1.2802500000000001</v>
      </c>
      <c r="P46" s="92">
        <v>2.8422299999999998</v>
      </c>
      <c r="Q46" s="80">
        <v>0.32595000000000002</v>
      </c>
      <c r="R46" s="61">
        <f t="shared" ref="R46:R64" si="19">SUM(H46:Q46)</f>
        <v>98.895459999999986</v>
      </c>
      <c r="S46" s="31"/>
      <c r="T46" s="98"/>
      <c r="U46" s="94">
        <v>54.24552899046418</v>
      </c>
      <c r="V46" s="94">
        <v>14.137606937427353</v>
      </c>
      <c r="W46" s="80">
        <v>1.8323087664801565</v>
      </c>
      <c r="X46" s="92">
        <v>11.416935763981053</v>
      </c>
      <c r="Y46" s="80">
        <v>0.20324494200693766</v>
      </c>
      <c r="Z46" s="92">
        <v>8.916618509749437</v>
      </c>
      <c r="AA46" s="92">
        <v>4.7496522843063049</v>
      </c>
      <c r="AB46" s="92">
        <v>1.2945489403203081</v>
      </c>
      <c r="AC46" s="92">
        <v>2.8739744851760114</v>
      </c>
      <c r="AD46" s="80">
        <v>0.32959049177692201</v>
      </c>
      <c r="AE46" s="61">
        <f t="shared" si="18"/>
        <v>100.00001011168867</v>
      </c>
      <c r="AF46" s="31"/>
      <c r="AG46" s="98"/>
      <c r="AH46" s="109">
        <v>22.4</v>
      </c>
      <c r="AI46" s="109">
        <v>46.6</v>
      </c>
      <c r="AJ46" s="109">
        <v>38.299999999999997</v>
      </c>
      <c r="AK46" s="109">
        <v>307.7</v>
      </c>
      <c r="AL46" s="109">
        <v>499</v>
      </c>
      <c r="AM46" s="109">
        <v>31.7</v>
      </c>
      <c r="AN46" s="109">
        <v>319</v>
      </c>
      <c r="AO46" s="109">
        <v>160.4</v>
      </c>
      <c r="AP46" s="109">
        <v>35.700000000000003</v>
      </c>
      <c r="AQ46" s="96">
        <v>10.8</v>
      </c>
      <c r="AR46" s="109">
        <v>23.8</v>
      </c>
      <c r="AS46" s="109">
        <v>32.700000000000003</v>
      </c>
      <c r="AT46" s="109">
        <v>114.3</v>
      </c>
      <c r="AU46" s="109">
        <v>2.9</v>
      </c>
      <c r="AV46" s="109">
        <v>18.399999999999999</v>
      </c>
      <c r="AW46" s="109">
        <v>43.7</v>
      </c>
      <c r="AX46" s="109">
        <v>1.1000000000000001</v>
      </c>
      <c r="AY46" s="109">
        <v>24.2</v>
      </c>
      <c r="AZ46" s="67" t="s">
        <v>82</v>
      </c>
      <c r="BA46" s="6"/>
      <c r="BB46" s="6"/>
    </row>
    <row r="47" spans="1:54" ht="36" x14ac:dyDescent="0.25">
      <c r="A47" s="25">
        <v>130</v>
      </c>
      <c r="B47" s="27" t="s">
        <v>103</v>
      </c>
      <c r="C47" s="8" t="s">
        <v>102</v>
      </c>
      <c r="E47" s="58" t="s">
        <v>107</v>
      </c>
      <c r="F47" s="35" t="s">
        <v>33</v>
      </c>
      <c r="G47" s="31"/>
      <c r="H47" s="92">
        <v>53.136430000000004</v>
      </c>
      <c r="I47" s="92">
        <v>13.912520000000001</v>
      </c>
      <c r="J47" s="80">
        <v>1.8098599999999998</v>
      </c>
      <c r="K47" s="92">
        <v>11.41207</v>
      </c>
      <c r="L47" s="80">
        <v>0.19966</v>
      </c>
      <c r="M47" s="92">
        <v>8.8570600000000006</v>
      </c>
      <c r="N47" s="92">
        <v>4.6593200000000001</v>
      </c>
      <c r="O47" s="92">
        <v>1.12503</v>
      </c>
      <c r="P47" s="92">
        <v>2.8987799999999999</v>
      </c>
      <c r="Q47" s="80">
        <v>0.31878999999999996</v>
      </c>
      <c r="R47" s="61">
        <f t="shared" si="19"/>
        <v>98.329520000000002</v>
      </c>
      <c r="S47" s="31"/>
      <c r="T47" s="98"/>
      <c r="U47" s="94">
        <v>54.03913758155867</v>
      </c>
      <c r="V47" s="94">
        <v>14.148872673346451</v>
      </c>
      <c r="W47" s="80">
        <v>1.8406067841471427</v>
      </c>
      <c r="X47" s="92">
        <v>11.605943809555482</v>
      </c>
      <c r="Y47" s="80">
        <v>0.20305192143194423</v>
      </c>
      <c r="Z47" s="92">
        <v>9.0075280538816784</v>
      </c>
      <c r="AA47" s="92">
        <v>4.7384747999914172</v>
      </c>
      <c r="AB47" s="92">
        <v>1.1441425581918272</v>
      </c>
      <c r="AC47" s="92">
        <v>2.9480258880521446</v>
      </c>
      <c r="AD47" s="80">
        <v>0.32420575995837669</v>
      </c>
      <c r="AE47" s="61">
        <f t="shared" si="18"/>
        <v>99.999989830115155</v>
      </c>
      <c r="AF47" s="31"/>
      <c r="AG47" s="98"/>
      <c r="AH47" s="109">
        <v>21.5</v>
      </c>
      <c r="AI47" s="109">
        <v>46.5</v>
      </c>
      <c r="AJ47" s="109">
        <v>37.700000000000003</v>
      </c>
      <c r="AK47" s="109">
        <v>306.39999999999998</v>
      </c>
      <c r="AL47" s="109">
        <v>492.4</v>
      </c>
      <c r="AM47" s="109">
        <v>28.4</v>
      </c>
      <c r="AN47" s="109">
        <v>318.60000000000002</v>
      </c>
      <c r="AO47" s="109">
        <v>159.5</v>
      </c>
      <c r="AP47" s="109">
        <v>33.9</v>
      </c>
      <c r="AQ47" s="96">
        <v>11.4</v>
      </c>
      <c r="AR47" s="109">
        <v>20.399999999999999</v>
      </c>
      <c r="AS47" s="109">
        <v>33.4</v>
      </c>
      <c r="AT47" s="109">
        <v>112.4</v>
      </c>
      <c r="AU47" s="109">
        <v>4.3</v>
      </c>
      <c r="AV47" s="109">
        <v>20.9</v>
      </c>
      <c r="AW47" s="109">
        <v>40.6</v>
      </c>
      <c r="AX47" s="109">
        <v>1.7</v>
      </c>
      <c r="AY47" s="109">
        <v>23.2</v>
      </c>
      <c r="AZ47" s="67" t="s">
        <v>82</v>
      </c>
      <c r="BA47" s="6"/>
      <c r="BB47" s="6"/>
    </row>
    <row r="48" spans="1:54" ht="36" x14ac:dyDescent="0.25">
      <c r="A48" s="25">
        <v>135</v>
      </c>
      <c r="B48" s="27" t="s">
        <v>103</v>
      </c>
      <c r="C48" s="8" t="s">
        <v>102</v>
      </c>
      <c r="E48" s="58" t="s">
        <v>108</v>
      </c>
      <c r="F48" s="35" t="s">
        <v>50</v>
      </c>
      <c r="G48" s="35"/>
      <c r="H48" s="92">
        <v>53.209000000000003</v>
      </c>
      <c r="I48" s="92">
        <v>13.99227</v>
      </c>
      <c r="J48" s="80">
        <v>1.8238099999999999</v>
      </c>
      <c r="K48" s="92">
        <v>10.727419999999999</v>
      </c>
      <c r="L48" s="80">
        <v>0.19816</v>
      </c>
      <c r="M48" s="92">
        <v>9.1058400000000006</v>
      </c>
      <c r="N48" s="92">
        <v>4.1791099999999997</v>
      </c>
      <c r="O48" s="92">
        <v>1.2034999999999998</v>
      </c>
      <c r="P48" s="92">
        <v>2.7720099999999999</v>
      </c>
      <c r="Q48" s="80">
        <v>0.32984000000000002</v>
      </c>
      <c r="R48" s="61">
        <f t="shared" si="19"/>
        <v>97.540959999999998</v>
      </c>
      <c r="S48" s="31"/>
      <c r="T48" s="98"/>
      <c r="U48" s="94">
        <v>54.550416563462157</v>
      </c>
      <c r="V48" s="94">
        <v>14.345019774256883</v>
      </c>
      <c r="W48" s="80">
        <v>1.8697888558816724</v>
      </c>
      <c r="X48" s="92">
        <v>10.997861821331263</v>
      </c>
      <c r="Y48" s="80">
        <v>0.20315567941918961</v>
      </c>
      <c r="Z48" s="92">
        <v>9.3354012509206381</v>
      </c>
      <c r="AA48" s="92">
        <v>4.2844667511986749</v>
      </c>
      <c r="AB48" s="92">
        <v>1.2338406347446238</v>
      </c>
      <c r="AC48" s="92">
        <v>2.8418932928279559</v>
      </c>
      <c r="AD48" s="80">
        <v>0.33815537595693129</v>
      </c>
      <c r="AE48" s="61">
        <f t="shared" si="18"/>
        <v>100</v>
      </c>
      <c r="AF48" s="31"/>
      <c r="AG48" s="98"/>
      <c r="AH48" s="109">
        <v>20.7</v>
      </c>
      <c r="AI48" s="109">
        <v>44.5</v>
      </c>
      <c r="AJ48" s="109">
        <v>38.200000000000003</v>
      </c>
      <c r="AK48" s="109">
        <v>312.8</v>
      </c>
      <c r="AL48" s="109">
        <v>723</v>
      </c>
      <c r="AM48" s="109">
        <v>27.9</v>
      </c>
      <c r="AN48" s="109">
        <v>325.2</v>
      </c>
      <c r="AO48" s="109">
        <v>159.30000000000001</v>
      </c>
      <c r="AP48" s="109">
        <v>33.799999999999997</v>
      </c>
      <c r="AQ48" s="96">
        <v>11.4</v>
      </c>
      <c r="AR48" s="109">
        <v>21.8</v>
      </c>
      <c r="AS48" s="109">
        <v>32.9</v>
      </c>
      <c r="AT48" s="109">
        <v>115.1</v>
      </c>
      <c r="AU48" s="109">
        <v>3.3</v>
      </c>
      <c r="AV48" s="109">
        <v>22.2</v>
      </c>
      <c r="AW48" s="109">
        <v>44.8</v>
      </c>
      <c r="AX48" s="109">
        <v>1.5</v>
      </c>
      <c r="AY48" s="109">
        <v>27.8</v>
      </c>
      <c r="AZ48" s="67" t="s">
        <v>82</v>
      </c>
      <c r="BA48" s="6"/>
      <c r="BB48" s="6"/>
    </row>
    <row r="49" spans="1:54" ht="36" x14ac:dyDescent="0.25">
      <c r="A49" s="25">
        <v>136</v>
      </c>
      <c r="B49" s="27" t="s">
        <v>103</v>
      </c>
      <c r="C49" s="8" t="s">
        <v>102</v>
      </c>
      <c r="E49" s="58" t="s">
        <v>109</v>
      </c>
      <c r="F49" s="35" t="s">
        <v>50</v>
      </c>
      <c r="G49" s="31"/>
      <c r="H49" s="92">
        <v>53.660420000000002</v>
      </c>
      <c r="I49" s="92">
        <v>14.038169999999997</v>
      </c>
      <c r="J49" s="80">
        <v>1.8173899999999998</v>
      </c>
      <c r="K49" s="92">
        <v>11.214069999999998</v>
      </c>
      <c r="L49" s="80">
        <v>0.20286000000000001</v>
      </c>
      <c r="M49" s="92">
        <v>8.8283799999999992</v>
      </c>
      <c r="N49" s="92">
        <v>4.6795400000000003</v>
      </c>
      <c r="O49" s="92">
        <v>1.2975299999999999</v>
      </c>
      <c r="P49" s="92">
        <v>2.8790399999999994</v>
      </c>
      <c r="Q49" s="80">
        <v>0.32769999999999999</v>
      </c>
      <c r="R49" s="61">
        <f t="shared" si="19"/>
        <v>98.945099999999982</v>
      </c>
      <c r="S49" s="31"/>
      <c r="T49" s="98"/>
      <c r="U49" s="94">
        <v>54.232524322328679</v>
      </c>
      <c r="V49" s="94">
        <v>14.18783893167412</v>
      </c>
      <c r="W49" s="80">
        <v>1.8367662306436829</v>
      </c>
      <c r="X49" s="92">
        <v>11.333629591928206</v>
      </c>
      <c r="Y49" s="80">
        <v>0.20502280608365711</v>
      </c>
      <c r="Z49" s="92">
        <v>8.9225043910718558</v>
      </c>
      <c r="AA49" s="92">
        <v>4.7294312431268697</v>
      </c>
      <c r="AB49" s="92">
        <v>1.3113637068802502</v>
      </c>
      <c r="AC49" s="92">
        <v>2.9097350863999409</v>
      </c>
      <c r="AD49" s="80">
        <v>0.33119379647843056</v>
      </c>
      <c r="AE49" s="61">
        <f t="shared" si="18"/>
        <v>100.00001010661569</v>
      </c>
      <c r="AF49" s="31"/>
      <c r="AG49" s="98"/>
      <c r="AH49" s="109">
        <v>22.6</v>
      </c>
      <c r="AI49" s="109">
        <v>46.2</v>
      </c>
      <c r="AJ49" s="109">
        <v>36.9</v>
      </c>
      <c r="AK49" s="109">
        <v>306.89999999999998</v>
      </c>
      <c r="AL49" s="109">
        <v>505.4</v>
      </c>
      <c r="AM49" s="109">
        <v>28.6</v>
      </c>
      <c r="AN49" s="109">
        <v>317.89999999999998</v>
      </c>
      <c r="AO49" s="109">
        <v>160.9</v>
      </c>
      <c r="AP49" s="109">
        <v>34.799999999999997</v>
      </c>
      <c r="AQ49" s="96">
        <v>11.1</v>
      </c>
      <c r="AR49" s="109">
        <v>19.7</v>
      </c>
      <c r="AS49" s="109">
        <v>33.200000000000003</v>
      </c>
      <c r="AT49" s="109">
        <v>114.4</v>
      </c>
      <c r="AU49" s="109">
        <v>4.2</v>
      </c>
      <c r="AV49" s="109">
        <v>19.100000000000001</v>
      </c>
      <c r="AW49" s="109">
        <v>44.6</v>
      </c>
      <c r="AX49" s="109">
        <v>0.7</v>
      </c>
      <c r="AY49" s="109">
        <v>25.2</v>
      </c>
      <c r="AZ49" s="67" t="s">
        <v>82</v>
      </c>
      <c r="BA49" s="6"/>
      <c r="BB49" s="6"/>
    </row>
    <row r="50" spans="1:54" ht="36" x14ac:dyDescent="0.25">
      <c r="A50" s="25">
        <v>137</v>
      </c>
      <c r="B50" s="27" t="s">
        <v>103</v>
      </c>
      <c r="C50" s="8" t="s">
        <v>102</v>
      </c>
      <c r="E50" s="58" t="s">
        <v>110</v>
      </c>
      <c r="F50" s="35" t="s">
        <v>33</v>
      </c>
      <c r="G50" s="31"/>
      <c r="H50" s="92">
        <v>53.798150000000014</v>
      </c>
      <c r="I50" s="92">
        <v>13.979440000000002</v>
      </c>
      <c r="J50" s="80">
        <v>1.8297699999999999</v>
      </c>
      <c r="K50" s="92">
        <v>11.344249999999999</v>
      </c>
      <c r="L50" s="80">
        <v>0.20130000000000001</v>
      </c>
      <c r="M50" s="92">
        <v>8.7068899999999996</v>
      </c>
      <c r="N50" s="92">
        <v>4.7854799999999997</v>
      </c>
      <c r="O50" s="92">
        <v>1.2288199999999998</v>
      </c>
      <c r="P50" s="92">
        <v>2.8398399999999993</v>
      </c>
      <c r="Q50" s="80">
        <v>0.32843</v>
      </c>
      <c r="R50" s="61">
        <f t="shared" si="19"/>
        <v>99.042370000000005</v>
      </c>
      <c r="S50" s="31"/>
      <c r="T50" s="98"/>
      <c r="U50" s="94">
        <v>54.318313029230538</v>
      </c>
      <c r="V50" s="94">
        <v>14.114604273443351</v>
      </c>
      <c r="W50" s="80">
        <v>1.847461662371199</v>
      </c>
      <c r="X50" s="92">
        <v>11.453935174013386</v>
      </c>
      <c r="Y50" s="80">
        <v>0.2032463274812257</v>
      </c>
      <c r="Z50" s="92">
        <v>8.7910750933085406</v>
      </c>
      <c r="AA50" s="92">
        <v>4.8317498024583019</v>
      </c>
      <c r="AB50" s="92">
        <v>1.2407012028588165</v>
      </c>
      <c r="AC50" s="92">
        <v>2.8672978173585886</v>
      </c>
      <c r="AD50" s="80">
        <v>0.33160552078817174</v>
      </c>
      <c r="AE50" s="61">
        <f t="shared" si="18"/>
        <v>99.999989903312112</v>
      </c>
      <c r="AF50" s="31"/>
      <c r="AG50" s="98"/>
      <c r="AH50" s="109">
        <v>20.7</v>
      </c>
      <c r="AI50" s="109">
        <v>45</v>
      </c>
      <c r="AJ50" s="109">
        <v>37.700000000000003</v>
      </c>
      <c r="AK50" s="109">
        <v>306.7</v>
      </c>
      <c r="AL50" s="109">
        <v>513.1</v>
      </c>
      <c r="AM50" s="109">
        <v>28.7</v>
      </c>
      <c r="AN50" s="109">
        <v>314.2</v>
      </c>
      <c r="AO50" s="109">
        <v>161.69999999999999</v>
      </c>
      <c r="AP50" s="109">
        <v>36</v>
      </c>
      <c r="AQ50" s="96">
        <v>11.3</v>
      </c>
      <c r="AR50" s="109">
        <v>19.7</v>
      </c>
      <c r="AS50" s="109">
        <v>31.3</v>
      </c>
      <c r="AT50" s="109">
        <v>114.3</v>
      </c>
      <c r="AU50" s="109">
        <v>4.2</v>
      </c>
      <c r="AV50" s="109">
        <v>19.2</v>
      </c>
      <c r="AW50" s="109">
        <v>42</v>
      </c>
      <c r="AX50" s="109">
        <v>1.4</v>
      </c>
      <c r="AY50" s="109">
        <v>26.4</v>
      </c>
      <c r="AZ50" s="67" t="s">
        <v>82</v>
      </c>
      <c r="BA50" s="6"/>
      <c r="BB50" s="6"/>
    </row>
    <row r="51" spans="1:54" ht="36" x14ac:dyDescent="0.25">
      <c r="A51" s="25">
        <v>139</v>
      </c>
      <c r="B51" s="27" t="s">
        <v>103</v>
      </c>
      <c r="C51" s="8" t="s">
        <v>102</v>
      </c>
      <c r="E51" s="58" t="s">
        <v>111</v>
      </c>
      <c r="F51" s="35" t="s">
        <v>33</v>
      </c>
      <c r="G51" s="31"/>
      <c r="H51" s="92">
        <v>54.046289999999999</v>
      </c>
      <c r="I51" s="92">
        <v>14.638949999999998</v>
      </c>
      <c r="J51" s="80">
        <v>1.8804000000000001</v>
      </c>
      <c r="K51" s="92">
        <v>10.206969999999998</v>
      </c>
      <c r="L51" s="80">
        <v>0.19405</v>
      </c>
      <c r="M51" s="92">
        <v>9.1485499999999984</v>
      </c>
      <c r="N51" s="92">
        <v>4.4577299999999997</v>
      </c>
      <c r="O51" s="92">
        <v>1.1941000000000002</v>
      </c>
      <c r="P51" s="92">
        <v>2.9603000000000002</v>
      </c>
      <c r="Q51" s="80">
        <v>0.32940000000000003</v>
      </c>
      <c r="R51" s="61">
        <f t="shared" si="19"/>
        <v>99.056740000000005</v>
      </c>
      <c r="S51" s="31"/>
      <c r="T51" s="98"/>
      <c r="U51" s="94">
        <v>54.560947045193203</v>
      </c>
      <c r="V51" s="94">
        <v>14.778349739588617</v>
      </c>
      <c r="W51" s="80">
        <v>1.8983061524441605</v>
      </c>
      <c r="X51" s="92">
        <v>10.304166107643569</v>
      </c>
      <c r="Y51" s="80">
        <v>0.19589784560826914</v>
      </c>
      <c r="Z51" s="92">
        <v>9.2356672787401717</v>
      </c>
      <c r="AA51" s="92">
        <v>4.5001788369149684</v>
      </c>
      <c r="AB51" s="92">
        <v>1.2054708448381046</v>
      </c>
      <c r="AC51" s="92">
        <v>2.9884895251438248</v>
      </c>
      <c r="AD51" s="80">
        <v>0.33253671911035232</v>
      </c>
      <c r="AE51" s="61">
        <f t="shared" si="18"/>
        <v>100.00001009522524</v>
      </c>
      <c r="AF51" s="31"/>
      <c r="AG51" s="98"/>
      <c r="AH51" s="109">
        <v>22.2</v>
      </c>
      <c r="AI51" s="109">
        <v>48.8</v>
      </c>
      <c r="AJ51" s="109">
        <v>38.799999999999997</v>
      </c>
      <c r="AK51" s="109">
        <v>316.39999999999998</v>
      </c>
      <c r="AL51" s="109">
        <v>519.20000000000005</v>
      </c>
      <c r="AM51" s="109">
        <v>27.4</v>
      </c>
      <c r="AN51" s="109">
        <v>331.9</v>
      </c>
      <c r="AO51" s="109">
        <v>165.5</v>
      </c>
      <c r="AP51" s="109">
        <v>36.700000000000003</v>
      </c>
      <c r="AQ51" s="96">
        <v>11</v>
      </c>
      <c r="AR51" s="109">
        <v>22.2</v>
      </c>
      <c r="AS51" s="109">
        <v>29.4</v>
      </c>
      <c r="AT51" s="109">
        <v>123.1</v>
      </c>
      <c r="AU51" s="109">
        <v>3.9</v>
      </c>
      <c r="AV51" s="109">
        <v>19.600000000000001</v>
      </c>
      <c r="AW51" s="109">
        <v>48.7</v>
      </c>
      <c r="AX51" s="109">
        <v>0.7</v>
      </c>
      <c r="AY51" s="109">
        <v>27.1</v>
      </c>
      <c r="AZ51" s="67" t="s">
        <v>82</v>
      </c>
      <c r="BA51" s="6"/>
      <c r="BB51" s="6"/>
    </row>
    <row r="52" spans="1:54" ht="36" x14ac:dyDescent="0.25">
      <c r="A52" s="25">
        <v>140</v>
      </c>
      <c r="B52" s="27" t="s">
        <v>103</v>
      </c>
      <c r="C52" s="8" t="s">
        <v>102</v>
      </c>
      <c r="E52" s="58" t="s">
        <v>112</v>
      </c>
      <c r="F52" s="35" t="s">
        <v>33</v>
      </c>
      <c r="G52" s="31"/>
      <c r="H52" s="92">
        <v>53.515219999999999</v>
      </c>
      <c r="I52" s="92">
        <v>14.074780000000001</v>
      </c>
      <c r="J52" s="80">
        <v>1.84287</v>
      </c>
      <c r="K52" s="92">
        <v>11.26671</v>
      </c>
      <c r="L52" s="80">
        <v>0.20591000000000004</v>
      </c>
      <c r="M52" s="92">
        <v>8.8313699999999979</v>
      </c>
      <c r="N52" s="92">
        <v>4.9370200000000004</v>
      </c>
      <c r="O52" s="92">
        <v>1.1668700000000001</v>
      </c>
      <c r="P52" s="92">
        <v>2.9633900000000004</v>
      </c>
      <c r="Q52" s="80">
        <v>0.33094000000000001</v>
      </c>
      <c r="R52" s="61">
        <f t="shared" si="19"/>
        <v>99.135080000000016</v>
      </c>
      <c r="S52" s="31"/>
      <c r="T52" s="98"/>
      <c r="U52" s="94">
        <v>53.982127616392468</v>
      </c>
      <c r="V52" s="94">
        <v>14.197579121092064</v>
      </c>
      <c r="W52" s="80">
        <v>1.8589486041619785</v>
      </c>
      <c r="X52" s="92">
        <v>11.365009375592313</v>
      </c>
      <c r="Y52" s="80">
        <v>0.20770651596856701</v>
      </c>
      <c r="Z52" s="92">
        <v>8.9084216110403709</v>
      </c>
      <c r="AA52" s="92">
        <v>4.9800943298874971</v>
      </c>
      <c r="AB52" s="92">
        <v>1.1770506643108238</v>
      </c>
      <c r="AC52" s="92">
        <v>2.9892448757034225</v>
      </c>
      <c r="AD52" s="80">
        <v>0.33382737309813776</v>
      </c>
      <c r="AE52" s="61">
        <f t="shared" si="18"/>
        <v>100.00001008724763</v>
      </c>
      <c r="AF52" s="31"/>
      <c r="AG52" s="98"/>
      <c r="AH52" s="109">
        <v>22.2</v>
      </c>
      <c r="AI52" s="109">
        <v>46</v>
      </c>
      <c r="AJ52" s="109">
        <v>37.9</v>
      </c>
      <c r="AK52" s="109">
        <v>311.2</v>
      </c>
      <c r="AL52" s="109">
        <v>502.7</v>
      </c>
      <c r="AM52" s="109">
        <v>27.3</v>
      </c>
      <c r="AN52" s="109">
        <v>314.89999999999998</v>
      </c>
      <c r="AO52" s="109">
        <v>162.69999999999999</v>
      </c>
      <c r="AP52" s="109">
        <v>35.5</v>
      </c>
      <c r="AQ52" s="96">
        <v>11.8</v>
      </c>
      <c r="AR52" s="109">
        <v>22.4</v>
      </c>
      <c r="AS52" s="109">
        <v>31.6</v>
      </c>
      <c r="AT52" s="109">
        <v>114</v>
      </c>
      <c r="AU52" s="109">
        <v>3.3</v>
      </c>
      <c r="AV52" s="109">
        <v>21</v>
      </c>
      <c r="AW52" s="109">
        <v>48.5</v>
      </c>
      <c r="AX52" s="109">
        <v>1.2</v>
      </c>
      <c r="AY52" s="109">
        <v>26.6</v>
      </c>
      <c r="AZ52" s="67" t="s">
        <v>82</v>
      </c>
      <c r="BA52" s="6"/>
      <c r="BB52" s="6"/>
    </row>
    <row r="53" spans="1:54" ht="36" x14ac:dyDescent="0.25">
      <c r="A53" s="25">
        <v>141</v>
      </c>
      <c r="B53" s="27" t="s">
        <v>103</v>
      </c>
      <c r="C53" s="8" t="s">
        <v>102</v>
      </c>
      <c r="E53" s="58" t="s">
        <v>113</v>
      </c>
      <c r="F53" s="31" t="s">
        <v>36</v>
      </c>
      <c r="G53" s="31"/>
      <c r="H53" s="92">
        <v>53.229240000000004</v>
      </c>
      <c r="I53" s="92">
        <v>13.966100000000001</v>
      </c>
      <c r="J53" s="80">
        <v>1.8066899999999999</v>
      </c>
      <c r="K53" s="92">
        <v>11.19515</v>
      </c>
      <c r="L53" s="80">
        <v>0.20244000000000004</v>
      </c>
      <c r="M53" s="92">
        <v>8.6057900000000007</v>
      </c>
      <c r="N53" s="92">
        <v>4.9672400000000003</v>
      </c>
      <c r="O53" s="92">
        <v>1.22621</v>
      </c>
      <c r="P53" s="92">
        <v>2.9213300000000002</v>
      </c>
      <c r="Q53" s="80">
        <v>0.32138000000000005</v>
      </c>
      <c r="R53" s="61">
        <f t="shared" si="19"/>
        <v>98.441569999999999</v>
      </c>
      <c r="S53" s="31"/>
      <c r="T53" s="98"/>
      <c r="U53" s="94">
        <v>54.071912912400727</v>
      </c>
      <c r="V53" s="94">
        <v>14.187197542664141</v>
      </c>
      <c r="W53" s="80">
        <v>1.8352917370171966</v>
      </c>
      <c r="X53" s="92">
        <v>11.372380590841857</v>
      </c>
      <c r="Y53" s="80">
        <v>0.20564483073563333</v>
      </c>
      <c r="Z53" s="92">
        <v>8.7420283930863754</v>
      </c>
      <c r="AA53" s="92">
        <v>5.045876452397092</v>
      </c>
      <c r="AB53" s="92">
        <v>1.2456221492607238</v>
      </c>
      <c r="AC53" s="92">
        <v>2.967577619901836</v>
      </c>
      <c r="AD53" s="80">
        <v>0.32646777169441732</v>
      </c>
      <c r="AE53" s="61">
        <f t="shared" si="18"/>
        <v>100</v>
      </c>
      <c r="AF53" s="31"/>
      <c r="AG53" s="98"/>
      <c r="AH53" s="109">
        <v>16</v>
      </c>
      <c r="AI53" s="109">
        <v>43.6</v>
      </c>
      <c r="AJ53" s="109">
        <v>38.1</v>
      </c>
      <c r="AK53" s="109">
        <v>304.5</v>
      </c>
      <c r="AL53" s="109">
        <v>486.6</v>
      </c>
      <c r="AM53" s="109">
        <v>28.2</v>
      </c>
      <c r="AN53" s="109">
        <v>304</v>
      </c>
      <c r="AO53" s="109">
        <v>156.4</v>
      </c>
      <c r="AP53" s="109">
        <v>33.9</v>
      </c>
      <c r="AQ53" s="96">
        <v>11.8</v>
      </c>
      <c r="AR53" s="109">
        <v>20.100000000000001</v>
      </c>
      <c r="AS53" s="109">
        <v>31.7</v>
      </c>
      <c r="AT53" s="109">
        <v>112.5</v>
      </c>
      <c r="AU53" s="109">
        <v>6.7</v>
      </c>
      <c r="AV53" s="109">
        <v>17.5</v>
      </c>
      <c r="AW53" s="109">
        <v>39.6</v>
      </c>
      <c r="AX53" s="109">
        <v>2.5</v>
      </c>
      <c r="AY53" s="109">
        <v>21.7</v>
      </c>
      <c r="AZ53" s="67" t="s">
        <v>82</v>
      </c>
      <c r="BA53" s="6"/>
      <c r="BB53" s="6"/>
    </row>
    <row r="54" spans="1:54" ht="36" x14ac:dyDescent="0.25">
      <c r="A54" s="25">
        <v>150</v>
      </c>
      <c r="B54" s="27" t="s">
        <v>103</v>
      </c>
      <c r="C54" s="8" t="s">
        <v>102</v>
      </c>
      <c r="E54" s="58" t="s">
        <v>114</v>
      </c>
      <c r="F54" s="35" t="s">
        <v>33</v>
      </c>
      <c r="G54" s="35"/>
      <c r="H54" s="92">
        <v>54.115450000000003</v>
      </c>
      <c r="I54" s="92">
        <v>13.99685</v>
      </c>
      <c r="J54" s="80">
        <v>1.9403899999999998</v>
      </c>
      <c r="K54" s="92">
        <v>11.285500000000001</v>
      </c>
      <c r="L54" s="80">
        <v>0.19683</v>
      </c>
      <c r="M54" s="92">
        <v>8.7738800000000001</v>
      </c>
      <c r="N54" s="92">
        <v>4.2265899999999998</v>
      </c>
      <c r="O54" s="92">
        <v>1.33385</v>
      </c>
      <c r="P54" s="92">
        <v>2.8708199999999997</v>
      </c>
      <c r="Q54" s="80">
        <v>0.28853000000000001</v>
      </c>
      <c r="R54" s="61">
        <f t="shared" si="19"/>
        <v>99.028689999999997</v>
      </c>
      <c r="S54" s="31"/>
      <c r="T54" s="98"/>
      <c r="U54" s="94">
        <v>54.646239856978809</v>
      </c>
      <c r="V54" s="94">
        <v>14.134137706369508</v>
      </c>
      <c r="W54" s="80">
        <v>1.9594222602987337</v>
      </c>
      <c r="X54" s="92">
        <v>11.39619350676996</v>
      </c>
      <c r="Y54" s="80">
        <v>0.1987606014742396</v>
      </c>
      <c r="Z54" s="92">
        <v>8.8599383532124243</v>
      </c>
      <c r="AA54" s="92">
        <v>4.2680463881776474</v>
      </c>
      <c r="AB54" s="92">
        <v>1.3469330299060838</v>
      </c>
      <c r="AC54" s="92">
        <v>2.8989783565730658</v>
      </c>
      <c r="AD54" s="80">
        <v>0.29136003832425117</v>
      </c>
      <c r="AE54" s="61">
        <f t="shared" si="18"/>
        <v>100.00001009808473</v>
      </c>
      <c r="AF54" s="31"/>
      <c r="AG54" s="98"/>
      <c r="AH54" s="109">
        <v>18.7</v>
      </c>
      <c r="AI54" s="109">
        <v>26</v>
      </c>
      <c r="AJ54" s="109">
        <v>38.4</v>
      </c>
      <c r="AK54" s="109">
        <v>342.6</v>
      </c>
      <c r="AL54" s="109">
        <v>464.8</v>
      </c>
      <c r="AM54" s="109">
        <v>32.9</v>
      </c>
      <c r="AN54" s="109">
        <v>328.6</v>
      </c>
      <c r="AO54" s="109">
        <v>160.30000000000001</v>
      </c>
      <c r="AP54" s="109">
        <v>33.9</v>
      </c>
      <c r="AQ54" s="96">
        <v>11</v>
      </c>
      <c r="AR54" s="109">
        <v>20.9</v>
      </c>
      <c r="AS54" s="109">
        <v>28.2</v>
      </c>
      <c r="AT54" s="109">
        <v>115.4</v>
      </c>
      <c r="AU54" s="109">
        <v>4</v>
      </c>
      <c r="AV54" s="109">
        <v>17.8</v>
      </c>
      <c r="AW54" s="109">
        <v>43.4</v>
      </c>
      <c r="AX54" s="109">
        <v>1.2</v>
      </c>
      <c r="AY54" s="109">
        <v>23.3</v>
      </c>
      <c r="AZ54" s="67" t="s">
        <v>82</v>
      </c>
      <c r="BA54" s="6"/>
      <c r="BB54" s="6"/>
    </row>
    <row r="55" spans="1:54" ht="36" x14ac:dyDescent="0.25">
      <c r="A55" s="25">
        <v>160</v>
      </c>
      <c r="B55" s="27" t="s">
        <v>103</v>
      </c>
      <c r="C55" s="8" t="s">
        <v>102</v>
      </c>
      <c r="E55" s="58" t="s">
        <v>115</v>
      </c>
      <c r="F55" s="35" t="s">
        <v>44</v>
      </c>
      <c r="G55" s="31"/>
      <c r="H55" s="92">
        <v>53.136960000000002</v>
      </c>
      <c r="I55" s="92">
        <v>13.94914</v>
      </c>
      <c r="J55" s="80">
        <v>1.8142100000000001</v>
      </c>
      <c r="K55" s="92">
        <v>11.547809999999998</v>
      </c>
      <c r="L55" s="80">
        <v>0.21257000000000001</v>
      </c>
      <c r="M55" s="92">
        <v>8.5749199999999988</v>
      </c>
      <c r="N55" s="92">
        <v>4.67523</v>
      </c>
      <c r="O55" s="92">
        <v>1.0968800000000001</v>
      </c>
      <c r="P55" s="92">
        <v>2.67048</v>
      </c>
      <c r="Q55" s="80">
        <v>0.32467000000000001</v>
      </c>
      <c r="R55" s="61">
        <f t="shared" si="19"/>
        <v>98.002870000000001</v>
      </c>
      <c r="S55" s="31"/>
      <c r="T55" s="98"/>
      <c r="U55" s="94">
        <v>54.219799889533853</v>
      </c>
      <c r="V55" s="94">
        <v>14.233399491259798</v>
      </c>
      <c r="W55" s="80">
        <v>1.8511804807349013</v>
      </c>
      <c r="X55" s="92">
        <v>11.783134514325958</v>
      </c>
      <c r="Y55" s="80">
        <v>0.21690181114083704</v>
      </c>
      <c r="Z55" s="92">
        <v>8.749662127241784</v>
      </c>
      <c r="AA55" s="92">
        <v>4.7705031495506214</v>
      </c>
      <c r="AB55" s="92">
        <v>1.1192325285983973</v>
      </c>
      <c r="AC55" s="92">
        <v>2.7248997911999928</v>
      </c>
      <c r="AD55" s="80">
        <v>0.3312862164138663</v>
      </c>
      <c r="AE55" s="61">
        <f t="shared" si="18"/>
        <v>100.00000000000001</v>
      </c>
      <c r="AF55" s="31"/>
      <c r="AG55" s="98"/>
      <c r="AH55" s="109">
        <v>16.399999999999999</v>
      </c>
      <c r="AI55" s="109">
        <v>43.9</v>
      </c>
      <c r="AJ55" s="109">
        <v>36.200000000000003</v>
      </c>
      <c r="AK55" s="109">
        <v>308</v>
      </c>
      <c r="AL55" s="109">
        <v>508.5</v>
      </c>
      <c r="AM55" s="109">
        <v>28.3</v>
      </c>
      <c r="AN55" s="109">
        <v>305.60000000000002</v>
      </c>
      <c r="AO55" s="109">
        <v>158.4</v>
      </c>
      <c r="AP55" s="109">
        <v>35.1</v>
      </c>
      <c r="AQ55" s="96">
        <v>11.4</v>
      </c>
      <c r="AR55" s="109">
        <v>20.8</v>
      </c>
      <c r="AS55" s="109">
        <v>32.4</v>
      </c>
      <c r="AT55" s="109">
        <v>115.4</v>
      </c>
      <c r="AU55" s="109">
        <v>6.2</v>
      </c>
      <c r="AV55" s="109">
        <v>20.7</v>
      </c>
      <c r="AW55" s="109">
        <v>46.2</v>
      </c>
      <c r="AX55" s="109">
        <v>3.3</v>
      </c>
      <c r="AY55" s="109">
        <v>22.5</v>
      </c>
      <c r="AZ55" s="67" t="s">
        <v>82</v>
      </c>
      <c r="BA55" s="6"/>
      <c r="BB55" s="6"/>
    </row>
    <row r="56" spans="1:54" ht="36" x14ac:dyDescent="0.25">
      <c r="A56" s="25">
        <v>161</v>
      </c>
      <c r="B56" s="27" t="s">
        <v>103</v>
      </c>
      <c r="C56" s="8" t="s">
        <v>102</v>
      </c>
      <c r="E56" s="58" t="s">
        <v>116</v>
      </c>
      <c r="F56" s="31" t="s">
        <v>36</v>
      </c>
      <c r="G56" s="31"/>
      <c r="H56" s="92">
        <v>53.123720000000006</v>
      </c>
      <c r="I56" s="92">
        <v>14.00394</v>
      </c>
      <c r="J56" s="80">
        <v>1.80847</v>
      </c>
      <c r="K56" s="92">
        <v>10.80639</v>
      </c>
      <c r="L56" s="80">
        <v>0.19797000000000001</v>
      </c>
      <c r="M56" s="92">
        <v>8.6345199999999984</v>
      </c>
      <c r="N56" s="92">
        <v>4.8670799999999987</v>
      </c>
      <c r="O56" s="92">
        <v>1.2533599999999998</v>
      </c>
      <c r="P56" s="92">
        <v>2.8948799999999997</v>
      </c>
      <c r="Q56" s="80">
        <v>0.31898000000000004</v>
      </c>
      <c r="R56" s="61">
        <f t="shared" si="19"/>
        <v>97.909310000000005</v>
      </c>
      <c r="S56" s="31"/>
      <c r="T56" s="98"/>
      <c r="U56" s="94">
        <v>54.258088428975753</v>
      </c>
      <c r="V56" s="94">
        <v>14.302970779796119</v>
      </c>
      <c r="W56" s="80">
        <v>1.8470868602791706</v>
      </c>
      <c r="X56" s="92">
        <v>11.037142433135317</v>
      </c>
      <c r="Y56" s="80">
        <v>0.20219731913134717</v>
      </c>
      <c r="Z56" s="92">
        <v>8.8188957720159582</v>
      </c>
      <c r="AA56" s="92">
        <v>4.9710083749951854</v>
      </c>
      <c r="AB56" s="92">
        <v>1.2801234121658092</v>
      </c>
      <c r="AC56" s="92">
        <v>2.9566953336715369</v>
      </c>
      <c r="AD56" s="80">
        <v>0.32579128583379868</v>
      </c>
      <c r="AE56" s="61">
        <f t="shared" si="18"/>
        <v>99.999999999999986</v>
      </c>
      <c r="AF56" s="31"/>
      <c r="AG56" s="98"/>
      <c r="AH56" s="109">
        <v>17.8</v>
      </c>
      <c r="AI56" s="109">
        <v>43.7</v>
      </c>
      <c r="AJ56" s="109">
        <v>38.1</v>
      </c>
      <c r="AK56" s="109">
        <v>306.60000000000002</v>
      </c>
      <c r="AL56" s="109">
        <v>487.8</v>
      </c>
      <c r="AM56" s="109">
        <v>26.5</v>
      </c>
      <c r="AN56" s="109">
        <v>306.10000000000002</v>
      </c>
      <c r="AO56" s="109">
        <v>156.69999999999999</v>
      </c>
      <c r="AP56" s="109">
        <v>34.299999999999997</v>
      </c>
      <c r="AQ56" s="96">
        <v>11.2</v>
      </c>
      <c r="AR56" s="109">
        <v>19.8</v>
      </c>
      <c r="AS56" s="109">
        <v>32</v>
      </c>
      <c r="AT56" s="109">
        <v>116.8</v>
      </c>
      <c r="AU56" s="109">
        <v>6.1</v>
      </c>
      <c r="AV56" s="109">
        <v>21.2</v>
      </c>
      <c r="AW56" s="109">
        <v>41.5</v>
      </c>
      <c r="AX56" s="109">
        <v>1.6</v>
      </c>
      <c r="AY56" s="109">
        <v>25.6</v>
      </c>
      <c r="AZ56" s="67" t="s">
        <v>82</v>
      </c>
      <c r="BA56" s="6"/>
      <c r="BB56" s="6"/>
    </row>
    <row r="57" spans="1:54" ht="36" x14ac:dyDescent="0.25">
      <c r="A57" s="25">
        <v>163</v>
      </c>
      <c r="B57" s="27" t="s">
        <v>103</v>
      </c>
      <c r="C57" s="8" t="s">
        <v>102</v>
      </c>
      <c r="E57" s="58" t="s">
        <v>117</v>
      </c>
      <c r="F57" s="31" t="s">
        <v>36</v>
      </c>
      <c r="G57" s="31"/>
      <c r="H57" s="92">
        <v>53.871469999999995</v>
      </c>
      <c r="I57" s="92">
        <v>14.094069999999999</v>
      </c>
      <c r="J57" s="80">
        <v>1.7561199999999999</v>
      </c>
      <c r="K57" s="92">
        <v>10.396840000000001</v>
      </c>
      <c r="L57" s="80">
        <v>0.19741000000000003</v>
      </c>
      <c r="M57" s="92">
        <v>8.375510000000002</v>
      </c>
      <c r="N57" s="92">
        <v>4.7893900000000009</v>
      </c>
      <c r="O57" s="92">
        <v>1.2943500000000001</v>
      </c>
      <c r="P57" s="92">
        <v>2.97343</v>
      </c>
      <c r="Q57" s="80">
        <v>0.31727</v>
      </c>
      <c r="R57" s="61">
        <f t="shared" si="19"/>
        <v>98.065859999999972</v>
      </c>
      <c r="S57" s="31"/>
      <c r="T57" s="98"/>
      <c r="U57" s="94">
        <v>54.933975486879483</v>
      </c>
      <c r="V57" s="94">
        <v>14.372046946006177</v>
      </c>
      <c r="W57" s="80">
        <v>1.7907559053431954</v>
      </c>
      <c r="X57" s="92">
        <v>10.601896582755366</v>
      </c>
      <c r="Y57" s="80">
        <v>0.20130351187492898</v>
      </c>
      <c r="Z57" s="92">
        <v>8.5406999480451162</v>
      </c>
      <c r="AA57" s="92">
        <v>4.8838510041976901</v>
      </c>
      <c r="AB57" s="92">
        <v>1.3198784286272949</v>
      </c>
      <c r="AC57" s="92">
        <v>3.032074876218378</v>
      </c>
      <c r="AD57" s="80">
        <v>0.32352750728209667</v>
      </c>
      <c r="AE57" s="61">
        <f t="shared" si="18"/>
        <v>100.00001019722971</v>
      </c>
      <c r="AF57" s="31"/>
      <c r="AG57" s="98"/>
      <c r="AH57" s="109">
        <v>16.2</v>
      </c>
      <c r="AI57" s="109">
        <v>39.1</v>
      </c>
      <c r="AJ57" s="109">
        <v>35.700000000000003</v>
      </c>
      <c r="AK57" s="109">
        <v>309.5</v>
      </c>
      <c r="AL57" s="109">
        <v>578.9</v>
      </c>
      <c r="AM57" s="109">
        <v>32.6</v>
      </c>
      <c r="AN57" s="109">
        <v>311.7</v>
      </c>
      <c r="AO57" s="109">
        <v>160</v>
      </c>
      <c r="AP57" s="109">
        <v>33.700000000000003</v>
      </c>
      <c r="AQ57" s="96">
        <v>12.1</v>
      </c>
      <c r="AR57" s="109">
        <v>20.8</v>
      </c>
      <c r="AS57" s="109">
        <v>23.4</v>
      </c>
      <c r="AT57" s="109">
        <v>114.7</v>
      </c>
      <c r="AU57" s="109">
        <v>6</v>
      </c>
      <c r="AV57" s="109">
        <v>19.2</v>
      </c>
      <c r="AW57" s="109">
        <v>46.8</v>
      </c>
      <c r="AX57" s="109">
        <v>2.5</v>
      </c>
      <c r="AY57" s="109">
        <v>25.3</v>
      </c>
      <c r="AZ57" s="67" t="s">
        <v>82</v>
      </c>
      <c r="BA57" s="6"/>
      <c r="BB57" s="6"/>
    </row>
    <row r="58" spans="1:54" ht="36" x14ac:dyDescent="0.25">
      <c r="A58" s="25">
        <v>167</v>
      </c>
      <c r="B58" s="27" t="s">
        <v>103</v>
      </c>
      <c r="C58" s="8" t="s">
        <v>102</v>
      </c>
      <c r="E58" s="58" t="s">
        <v>118</v>
      </c>
      <c r="F58" s="117" t="s">
        <v>62</v>
      </c>
      <c r="G58" s="117"/>
      <c r="H58" s="118">
        <v>53.664210000000004</v>
      </c>
      <c r="I58" s="118">
        <v>14.14569</v>
      </c>
      <c r="J58" s="101">
        <v>1.8410500000000001</v>
      </c>
      <c r="K58" s="118">
        <v>10.42229</v>
      </c>
      <c r="L58" s="101">
        <v>0.20333000000000001</v>
      </c>
      <c r="M58" s="118">
        <v>8.9343699999999977</v>
      </c>
      <c r="N58" s="118">
        <v>4.2083200000000005</v>
      </c>
      <c r="O58" s="118">
        <v>1.2183299999999999</v>
      </c>
      <c r="P58" s="118">
        <v>2.8222399999999994</v>
      </c>
      <c r="Q58" s="101">
        <v>0.32596000000000003</v>
      </c>
      <c r="R58" s="61">
        <f t="shared" si="19"/>
        <v>97.785789999999977</v>
      </c>
      <c r="S58" s="117"/>
      <c r="T58" s="119"/>
      <c r="U58" s="120">
        <v>54.879348535267908</v>
      </c>
      <c r="V58" s="120">
        <v>14.465996085321182</v>
      </c>
      <c r="W58" s="121">
        <v>1.8827375753943827</v>
      </c>
      <c r="X58" s="118">
        <v>10.658285763372596</v>
      </c>
      <c r="Y58" s="101">
        <v>0.2079340763178294</v>
      </c>
      <c r="Z58" s="118">
        <v>9.1366742410452222</v>
      </c>
      <c r="AA58" s="122">
        <v>4.3036105446803123</v>
      </c>
      <c r="AB58" s="118">
        <v>1.2459170963473225</v>
      </c>
      <c r="AC58" s="118">
        <v>2.8861450231015131</v>
      </c>
      <c r="AD58" s="101">
        <v>0.33334083271804293</v>
      </c>
      <c r="AE58" s="61">
        <f t="shared" si="18"/>
        <v>99.999989773566327</v>
      </c>
      <c r="AF58" s="117"/>
      <c r="AG58" s="119"/>
      <c r="AH58" s="123">
        <v>22.2</v>
      </c>
      <c r="AI58" s="123">
        <v>45.2</v>
      </c>
      <c r="AJ58" s="123">
        <v>39.299999999999997</v>
      </c>
      <c r="AK58" s="123">
        <v>311.7</v>
      </c>
      <c r="AL58" s="124">
        <v>635.20000000000005</v>
      </c>
      <c r="AM58" s="123">
        <v>29.5</v>
      </c>
      <c r="AN58" s="123">
        <v>326.60000000000002</v>
      </c>
      <c r="AO58" s="123">
        <v>161.9</v>
      </c>
      <c r="AP58" s="123">
        <v>35.200000000000003</v>
      </c>
      <c r="AQ58" s="125">
        <v>10.9</v>
      </c>
      <c r="AR58" s="123">
        <v>20.5</v>
      </c>
      <c r="AS58" s="123">
        <v>33.4</v>
      </c>
      <c r="AT58" s="123">
        <v>117</v>
      </c>
      <c r="AU58" s="123">
        <v>3.3</v>
      </c>
      <c r="AV58" s="123">
        <v>18.7</v>
      </c>
      <c r="AW58" s="123">
        <v>43.9</v>
      </c>
      <c r="AX58" s="123">
        <v>1</v>
      </c>
      <c r="AY58" s="123">
        <v>24.3</v>
      </c>
      <c r="AZ58" s="67" t="s">
        <v>82</v>
      </c>
      <c r="BA58" s="13"/>
      <c r="BB58" s="6"/>
    </row>
    <row r="59" spans="1:54" ht="36" x14ac:dyDescent="0.25">
      <c r="A59" s="25">
        <v>171</v>
      </c>
      <c r="B59" s="27" t="s">
        <v>103</v>
      </c>
      <c r="C59" s="8" t="s">
        <v>102</v>
      </c>
      <c r="E59" s="58" t="s">
        <v>119</v>
      </c>
      <c r="F59" s="31" t="s">
        <v>37</v>
      </c>
      <c r="G59" s="31"/>
      <c r="H59" s="92">
        <v>53.416930000000001</v>
      </c>
      <c r="I59" s="92">
        <v>13.951369999999999</v>
      </c>
      <c r="J59" s="80">
        <v>1.7927899999999999</v>
      </c>
      <c r="K59" s="92">
        <v>11.128089999999998</v>
      </c>
      <c r="L59" s="80">
        <v>0.21200000000000002</v>
      </c>
      <c r="M59" s="92">
        <v>8.7799800000000001</v>
      </c>
      <c r="N59" s="92">
        <v>4.8802600000000007</v>
      </c>
      <c r="O59" s="92">
        <v>1.1807300000000001</v>
      </c>
      <c r="P59" s="92">
        <v>2.9409399999999999</v>
      </c>
      <c r="Q59" s="80">
        <v>0.32208000000000003</v>
      </c>
      <c r="R59" s="61">
        <f t="shared" si="19"/>
        <v>98.605170000000001</v>
      </c>
      <c r="S59" s="31"/>
      <c r="T59" s="98"/>
      <c r="U59" s="94">
        <v>54.17254490814225</v>
      </c>
      <c r="V59" s="94">
        <v>14.148720599538544</v>
      </c>
      <c r="W59" s="80">
        <v>1.8181501030828304</v>
      </c>
      <c r="X59" s="92">
        <v>11.285503589720497</v>
      </c>
      <c r="Y59" s="80">
        <v>0.21499886872057525</v>
      </c>
      <c r="Z59" s="92">
        <v>8.9041781480626234</v>
      </c>
      <c r="AA59" s="92">
        <v>4.9492942408597855</v>
      </c>
      <c r="AB59" s="92">
        <v>1.1974321427568151</v>
      </c>
      <c r="AC59" s="92">
        <v>2.9825413819579647</v>
      </c>
      <c r="AD59" s="80">
        <v>0.32663601715812679</v>
      </c>
      <c r="AE59" s="61">
        <f t="shared" si="18"/>
        <v>99.999999999999986</v>
      </c>
      <c r="AF59" s="31"/>
      <c r="AG59" s="98"/>
      <c r="AH59" s="109">
        <v>23.3</v>
      </c>
      <c r="AI59" s="109">
        <v>47.1</v>
      </c>
      <c r="AJ59" s="109">
        <v>37.4</v>
      </c>
      <c r="AK59" s="109">
        <v>306.5</v>
      </c>
      <c r="AL59" s="109">
        <v>490.6</v>
      </c>
      <c r="AM59" s="109">
        <v>29.2</v>
      </c>
      <c r="AN59" s="109">
        <v>311</v>
      </c>
      <c r="AO59" s="109">
        <v>158.30000000000001</v>
      </c>
      <c r="AP59" s="109">
        <v>34</v>
      </c>
      <c r="AQ59" s="96">
        <v>12.3</v>
      </c>
      <c r="AR59" s="109">
        <v>20.399999999999999</v>
      </c>
      <c r="AS59" s="109">
        <v>31.8</v>
      </c>
      <c r="AT59" s="109">
        <v>115.4</v>
      </c>
      <c r="AU59" s="109">
        <v>3.5</v>
      </c>
      <c r="AV59" s="109">
        <v>19</v>
      </c>
      <c r="AW59" s="109">
        <v>47.6</v>
      </c>
      <c r="AX59" s="109">
        <v>0.6</v>
      </c>
      <c r="AY59" s="109">
        <v>25</v>
      </c>
      <c r="AZ59" s="67" t="s">
        <v>82</v>
      </c>
      <c r="BA59" s="6"/>
      <c r="BB59" s="6"/>
    </row>
    <row r="60" spans="1:54" ht="36" x14ac:dyDescent="0.25">
      <c r="A60" s="25">
        <v>183</v>
      </c>
      <c r="B60" s="27" t="s">
        <v>103</v>
      </c>
      <c r="C60" s="8" t="s">
        <v>102</v>
      </c>
      <c r="E60" s="58" t="s">
        <v>120</v>
      </c>
      <c r="F60" s="35" t="s">
        <v>38</v>
      </c>
      <c r="G60" s="31"/>
      <c r="H60" s="92">
        <v>53.51558</v>
      </c>
      <c r="I60" s="92">
        <v>14.085700000000001</v>
      </c>
      <c r="J60" s="80">
        <v>1.81965</v>
      </c>
      <c r="K60" s="92">
        <v>10.993369999999999</v>
      </c>
      <c r="L60" s="80">
        <v>0.20482</v>
      </c>
      <c r="M60" s="92">
        <v>8.6484599999999983</v>
      </c>
      <c r="N60" s="92">
        <v>4.9421799999999996</v>
      </c>
      <c r="O60" s="92">
        <v>1.2047399999999999</v>
      </c>
      <c r="P60" s="92">
        <v>2.9036300000000002</v>
      </c>
      <c r="Q60" s="80">
        <v>0.32308999999999999</v>
      </c>
      <c r="R60" s="61">
        <f t="shared" si="19"/>
        <v>98.64121999999999</v>
      </c>
      <c r="S60" s="31"/>
      <c r="T60" s="98"/>
      <c r="U60" s="94">
        <v>54.252744592424015</v>
      </c>
      <c r="V60" s="94">
        <v>14.279727221596159</v>
      </c>
      <c r="W60" s="80">
        <v>1.8447152529712723</v>
      </c>
      <c r="X60" s="92">
        <v>11.144801099418457</v>
      </c>
      <c r="Y60" s="80">
        <v>0.20764134757430053</v>
      </c>
      <c r="Z60" s="92">
        <v>8.767590512852431</v>
      </c>
      <c r="AA60" s="92">
        <v>5.0102573730824949</v>
      </c>
      <c r="AB60" s="92">
        <v>1.2213350116036656</v>
      </c>
      <c r="AC60" s="92">
        <v>2.9436268238314924</v>
      </c>
      <c r="AD60" s="80">
        <v>0.32754048915037964</v>
      </c>
      <c r="AE60" s="61">
        <f t="shared" si="18"/>
        <v>99.999979724504669</v>
      </c>
      <c r="AF60" s="31"/>
      <c r="AG60" s="98"/>
      <c r="AH60" s="109">
        <v>25.5</v>
      </c>
      <c r="AI60" s="109">
        <v>45.7</v>
      </c>
      <c r="AJ60" s="109">
        <v>36.299999999999997</v>
      </c>
      <c r="AK60" s="109">
        <v>306.2</v>
      </c>
      <c r="AL60" s="109">
        <v>492.7</v>
      </c>
      <c r="AM60" s="109">
        <v>28.2</v>
      </c>
      <c r="AN60" s="109">
        <v>307</v>
      </c>
      <c r="AO60" s="109">
        <v>155</v>
      </c>
      <c r="AP60" s="109">
        <v>32.1</v>
      </c>
      <c r="AQ60" s="96">
        <v>10.1</v>
      </c>
      <c r="AR60" s="109">
        <v>21.2</v>
      </c>
      <c r="AS60" s="109">
        <v>32.299999999999997</v>
      </c>
      <c r="AT60" s="109">
        <v>116.5</v>
      </c>
      <c r="AU60" s="109">
        <v>6.1</v>
      </c>
      <c r="AV60" s="109">
        <v>17.600000000000001</v>
      </c>
      <c r="AW60" s="109">
        <v>45.3</v>
      </c>
      <c r="AX60" s="109">
        <v>2.1</v>
      </c>
      <c r="AY60" s="109">
        <v>25.4</v>
      </c>
      <c r="AZ60" s="67" t="s">
        <v>82</v>
      </c>
      <c r="BA60" s="6"/>
      <c r="BB60" s="6"/>
    </row>
    <row r="61" spans="1:54" ht="36" x14ac:dyDescent="0.25">
      <c r="A61" s="25">
        <v>184</v>
      </c>
      <c r="B61" s="27" t="s">
        <v>103</v>
      </c>
      <c r="C61" s="8" t="s">
        <v>102</v>
      </c>
      <c r="E61" s="58" t="s">
        <v>121</v>
      </c>
      <c r="F61" s="35" t="s">
        <v>38</v>
      </c>
      <c r="G61" s="31"/>
      <c r="H61" s="92">
        <v>53.312599999999996</v>
      </c>
      <c r="I61" s="92">
        <v>13.962420000000002</v>
      </c>
      <c r="J61" s="80">
        <v>1.8393999999999999</v>
      </c>
      <c r="K61" s="92">
        <v>10.684379999999999</v>
      </c>
      <c r="L61" s="80">
        <v>0.19859000000000002</v>
      </c>
      <c r="M61" s="92">
        <v>8.7406699999999979</v>
      </c>
      <c r="N61" s="92">
        <v>4.75352</v>
      </c>
      <c r="O61" s="92">
        <v>1.2890199999999998</v>
      </c>
      <c r="P61" s="92">
        <v>2.8618799999999998</v>
      </c>
      <c r="Q61" s="80">
        <v>0.33604000000000001</v>
      </c>
      <c r="R61" s="61">
        <f t="shared" si="19"/>
        <v>97.978519999999975</v>
      </c>
      <c r="S61" s="31"/>
      <c r="T61" s="98"/>
      <c r="U61" s="94">
        <v>54.4125385849878</v>
      </c>
      <c r="V61" s="94">
        <v>14.250490821865855</v>
      </c>
      <c r="W61" s="80">
        <v>1.8773502600365874</v>
      </c>
      <c r="X61" s="92">
        <v>10.904818729656254</v>
      </c>
      <c r="Y61" s="80">
        <v>0.20268728288608565</v>
      </c>
      <c r="Z61" s="92">
        <v>8.9210063593530471</v>
      </c>
      <c r="AA61" s="92">
        <v>4.8515940024405344</v>
      </c>
      <c r="AB61" s="92">
        <v>1.3156148919171262</v>
      </c>
      <c r="AC61" s="92">
        <v>2.9209259335617643</v>
      </c>
      <c r="AD61" s="80">
        <v>0.34297313329493034</v>
      </c>
      <c r="AE61" s="61">
        <f t="shared" si="18"/>
        <v>99.999999999999986</v>
      </c>
      <c r="AF61" s="31"/>
      <c r="AG61" s="98"/>
      <c r="AH61" s="109">
        <v>21.9</v>
      </c>
      <c r="AI61" s="109">
        <v>43.4</v>
      </c>
      <c r="AJ61" s="109">
        <v>36.5</v>
      </c>
      <c r="AK61" s="109">
        <v>305.39999999999998</v>
      </c>
      <c r="AL61" s="109">
        <v>495.8</v>
      </c>
      <c r="AM61" s="109">
        <v>29.1</v>
      </c>
      <c r="AN61" s="109">
        <v>307</v>
      </c>
      <c r="AO61" s="109">
        <v>157.80000000000001</v>
      </c>
      <c r="AP61" s="109">
        <v>32.4</v>
      </c>
      <c r="AQ61" s="96">
        <v>10.3</v>
      </c>
      <c r="AR61" s="109">
        <v>21.1</v>
      </c>
      <c r="AS61" s="109">
        <v>32.200000000000003</v>
      </c>
      <c r="AT61" s="109">
        <v>117.8</v>
      </c>
      <c r="AU61" s="109">
        <v>8.1999999999999993</v>
      </c>
      <c r="AV61" s="109">
        <v>21.1</v>
      </c>
      <c r="AW61" s="109">
        <v>46.3</v>
      </c>
      <c r="AX61" s="109">
        <v>2.4</v>
      </c>
      <c r="AY61" s="109">
        <v>24.5</v>
      </c>
      <c r="AZ61" s="67" t="s">
        <v>82</v>
      </c>
      <c r="BA61" s="6"/>
      <c r="BB61" s="6"/>
    </row>
    <row r="62" spans="1:54" ht="36" x14ac:dyDescent="0.25">
      <c r="A62" s="25">
        <v>189</v>
      </c>
      <c r="B62" s="27" t="s">
        <v>103</v>
      </c>
      <c r="C62" s="8" t="s">
        <v>102</v>
      </c>
      <c r="E62" s="58" t="s">
        <v>122</v>
      </c>
      <c r="F62" s="35" t="s">
        <v>38</v>
      </c>
      <c r="G62" s="31"/>
      <c r="H62" s="92">
        <v>53.997500000000002</v>
      </c>
      <c r="I62" s="92">
        <v>14.67854</v>
      </c>
      <c r="J62" s="80">
        <v>1.8497699999999999</v>
      </c>
      <c r="K62" s="92">
        <v>9.8993699999999993</v>
      </c>
      <c r="L62" s="80">
        <v>0.19345000000000001</v>
      </c>
      <c r="M62" s="92">
        <v>9.1510499999999997</v>
      </c>
      <c r="N62" s="92">
        <v>4.3685899999999993</v>
      </c>
      <c r="O62" s="92">
        <v>1.26681</v>
      </c>
      <c r="P62" s="92">
        <v>2.77834</v>
      </c>
      <c r="Q62" s="80">
        <v>0.28046000000000004</v>
      </c>
      <c r="R62" s="61">
        <f t="shared" si="19"/>
        <v>98.463880000000017</v>
      </c>
      <c r="S62" s="31"/>
      <c r="T62" s="98"/>
      <c r="U62" s="94">
        <v>54.839912345513127</v>
      </c>
      <c r="V62" s="94">
        <v>14.907539181630785</v>
      </c>
      <c r="W62" s="80">
        <v>1.8786281709219839</v>
      </c>
      <c r="X62" s="92">
        <v>10.053809585180838</v>
      </c>
      <c r="Y62" s="80">
        <v>0.19646800394906277</v>
      </c>
      <c r="Z62" s="92">
        <v>9.2938150816131841</v>
      </c>
      <c r="AA62" s="92">
        <v>4.4367441580348199</v>
      </c>
      <c r="AB62" s="92">
        <v>1.286573440592981</v>
      </c>
      <c r="AC62" s="92">
        <v>2.8216847458869938</v>
      </c>
      <c r="AD62" s="80">
        <v>0.2848354426857283</v>
      </c>
      <c r="AE62" s="61">
        <f t="shared" si="18"/>
        <v>100.00001015600951</v>
      </c>
      <c r="AF62" s="31"/>
      <c r="AG62" s="98"/>
      <c r="AH62" s="109">
        <v>23.5</v>
      </c>
      <c r="AI62" s="109">
        <v>48.7</v>
      </c>
      <c r="AJ62" s="109">
        <v>39.700000000000003</v>
      </c>
      <c r="AK62" s="109">
        <v>334.9</v>
      </c>
      <c r="AL62" s="109">
        <v>711</v>
      </c>
      <c r="AM62" s="109">
        <v>30.3</v>
      </c>
      <c r="AN62" s="109">
        <v>333.8</v>
      </c>
      <c r="AO62" s="109">
        <v>155.1</v>
      </c>
      <c r="AP62" s="109">
        <v>32.1</v>
      </c>
      <c r="AQ62" s="96">
        <v>11</v>
      </c>
      <c r="AR62" s="109">
        <v>21.4</v>
      </c>
      <c r="AS62" s="109">
        <v>40.799999999999997</v>
      </c>
      <c r="AT62" s="109">
        <v>116.9</v>
      </c>
      <c r="AU62" s="109">
        <v>6.1</v>
      </c>
      <c r="AV62" s="109">
        <v>13.6</v>
      </c>
      <c r="AW62" s="109">
        <v>41</v>
      </c>
      <c r="AX62" s="109">
        <v>1.7</v>
      </c>
      <c r="AY62" s="109">
        <v>23.6</v>
      </c>
      <c r="AZ62" s="67" t="s">
        <v>82</v>
      </c>
      <c r="BA62" s="6"/>
      <c r="BB62" s="6"/>
    </row>
    <row r="63" spans="1:54" ht="36" x14ac:dyDescent="0.25">
      <c r="A63" s="25">
        <v>193</v>
      </c>
      <c r="B63" s="27" t="s">
        <v>103</v>
      </c>
      <c r="C63" s="8" t="s">
        <v>102</v>
      </c>
      <c r="E63" s="58" t="s">
        <v>123</v>
      </c>
      <c r="F63" s="35" t="s">
        <v>39</v>
      </c>
      <c r="G63" s="31"/>
      <c r="H63" s="92">
        <v>54.081539999999997</v>
      </c>
      <c r="I63" s="92">
        <v>14.35796</v>
      </c>
      <c r="J63" s="80">
        <v>1.8607100000000001</v>
      </c>
      <c r="K63" s="92">
        <v>10.951219999999999</v>
      </c>
      <c r="L63" s="80">
        <v>0.20150000000000001</v>
      </c>
      <c r="M63" s="92">
        <v>8.812660000000001</v>
      </c>
      <c r="N63" s="92">
        <v>4.6589299999999989</v>
      </c>
      <c r="O63" s="92">
        <v>1.2613599999999998</v>
      </c>
      <c r="P63" s="92">
        <v>2.9314499999999994</v>
      </c>
      <c r="Q63" s="80">
        <v>0.33089000000000002</v>
      </c>
      <c r="R63" s="61">
        <f t="shared" si="19"/>
        <v>99.448219999999992</v>
      </c>
      <c r="S63" s="31"/>
      <c r="T63" s="98"/>
      <c r="U63" s="94">
        <v>54.381612298501892</v>
      </c>
      <c r="V63" s="94">
        <v>14.437625373045929</v>
      </c>
      <c r="W63" s="80">
        <v>1.8710341794990575</v>
      </c>
      <c r="X63" s="92">
        <v>11.011983021112192</v>
      </c>
      <c r="Y63" s="80">
        <v>0.20261802600569681</v>
      </c>
      <c r="Z63" s="92">
        <v>8.8615571863988301</v>
      </c>
      <c r="AA63" s="92">
        <v>4.6847801483807485</v>
      </c>
      <c r="AB63" s="92">
        <v>1.2683586763401771</v>
      </c>
      <c r="AC63" s="92">
        <v>2.9477151976893285</v>
      </c>
      <c r="AD63" s="80">
        <v>0.33272594851129039</v>
      </c>
      <c r="AE63" s="61">
        <f t="shared" si="18"/>
        <v>100.00001005548515</v>
      </c>
      <c r="AF63" s="31"/>
      <c r="AG63" s="98"/>
      <c r="AH63" s="109">
        <v>15.189423076923076</v>
      </c>
      <c r="AI63" s="109">
        <v>41.8</v>
      </c>
      <c r="AJ63" s="109">
        <v>36.799999999999997</v>
      </c>
      <c r="AK63" s="109">
        <v>313.10000000000002</v>
      </c>
      <c r="AL63" s="109">
        <v>510.4</v>
      </c>
      <c r="AM63" s="109">
        <v>29.2</v>
      </c>
      <c r="AN63" s="109">
        <v>322.10000000000002</v>
      </c>
      <c r="AO63" s="109">
        <v>161.4</v>
      </c>
      <c r="AP63" s="109">
        <v>33.9</v>
      </c>
      <c r="AQ63" s="96">
        <v>10.4</v>
      </c>
      <c r="AR63" s="109">
        <v>19.399999999999999</v>
      </c>
      <c r="AS63" s="109">
        <v>30.9</v>
      </c>
      <c r="AT63" s="109">
        <v>119.9</v>
      </c>
      <c r="AU63" s="109">
        <v>5.9</v>
      </c>
      <c r="AV63" s="109">
        <v>17.7</v>
      </c>
      <c r="AW63" s="109">
        <v>46.2</v>
      </c>
      <c r="AX63" s="109">
        <v>3.6</v>
      </c>
      <c r="AY63" s="109">
        <v>24</v>
      </c>
      <c r="AZ63" s="67" t="s">
        <v>82</v>
      </c>
      <c r="BA63" s="6"/>
      <c r="BB63" s="6"/>
    </row>
    <row r="64" spans="1:54" ht="36" x14ac:dyDescent="0.25">
      <c r="A64" s="25">
        <v>194</v>
      </c>
      <c r="B64" s="27" t="s">
        <v>103</v>
      </c>
      <c r="C64" s="8" t="s">
        <v>102</v>
      </c>
      <c r="E64" s="58" t="s">
        <v>124</v>
      </c>
      <c r="F64" s="35" t="s">
        <v>39</v>
      </c>
      <c r="G64" s="31"/>
      <c r="H64" s="92">
        <v>54.002190000000006</v>
      </c>
      <c r="I64" s="92">
        <v>14.18946</v>
      </c>
      <c r="J64" s="80">
        <v>1.8346500000000001</v>
      </c>
      <c r="K64" s="92">
        <v>11.355480000000004</v>
      </c>
      <c r="L64" s="80">
        <v>0.20353000000000002</v>
      </c>
      <c r="M64" s="92">
        <v>8.7527000000000008</v>
      </c>
      <c r="N64" s="92">
        <v>4.8829599999999997</v>
      </c>
      <c r="O64" s="92">
        <v>1.2559699999999998</v>
      </c>
      <c r="P64" s="92">
        <v>2.9047800000000001</v>
      </c>
      <c r="Q64" s="80">
        <v>0.33048000000000005</v>
      </c>
      <c r="R64" s="72">
        <f t="shared" si="19"/>
        <v>99.71220000000001</v>
      </c>
      <c r="S64" s="31"/>
      <c r="T64" s="98"/>
      <c r="U64" s="112">
        <v>54.158062319160784</v>
      </c>
      <c r="V64" s="112">
        <v>14.230416561906825</v>
      </c>
      <c r="W64" s="113">
        <v>1.8399455472796253</v>
      </c>
      <c r="X64" s="114">
        <v>11.38825654115109</v>
      </c>
      <c r="Y64" s="113">
        <v>0.20411747049182252</v>
      </c>
      <c r="Z64" s="114">
        <v>8.7779638577790742</v>
      </c>
      <c r="AA64" s="114">
        <v>4.8970542117267701</v>
      </c>
      <c r="AB64" s="114">
        <v>1.259595241063304</v>
      </c>
      <c r="AC64" s="114">
        <v>2.9131643783974654</v>
      </c>
      <c r="AD64" s="113">
        <v>0.33143389990732325</v>
      </c>
      <c r="AE64" s="61">
        <f t="shared" si="18"/>
        <v>100.0000100288641</v>
      </c>
      <c r="AF64" s="31"/>
      <c r="AG64" s="98"/>
      <c r="AH64" s="75">
        <v>18.057692307692307</v>
      </c>
      <c r="AI64" s="75">
        <v>42.2</v>
      </c>
      <c r="AJ64" s="75">
        <v>36.4</v>
      </c>
      <c r="AK64" s="75">
        <v>308.60000000000002</v>
      </c>
      <c r="AL64" s="75">
        <v>488</v>
      </c>
      <c r="AM64" s="75">
        <v>28.3</v>
      </c>
      <c r="AN64" s="75">
        <v>316.89999999999998</v>
      </c>
      <c r="AO64" s="75">
        <v>159.9</v>
      </c>
      <c r="AP64" s="75">
        <v>34.1</v>
      </c>
      <c r="AQ64" s="76">
        <v>10.7</v>
      </c>
      <c r="AR64" s="75">
        <v>19.399999999999999</v>
      </c>
      <c r="AS64" s="75">
        <v>32.1</v>
      </c>
      <c r="AT64" s="75">
        <v>117.8</v>
      </c>
      <c r="AU64" s="75">
        <v>5.5</v>
      </c>
      <c r="AV64" s="75">
        <v>19.899999999999999</v>
      </c>
      <c r="AW64" s="75">
        <v>45.2</v>
      </c>
      <c r="AX64" s="75">
        <v>4.2</v>
      </c>
      <c r="AY64" s="75">
        <v>26.6</v>
      </c>
      <c r="AZ64" s="126" t="s">
        <v>82</v>
      </c>
      <c r="BA64" s="6"/>
      <c r="BB64" s="6"/>
    </row>
    <row r="65" spans="1:54" x14ac:dyDescent="0.25">
      <c r="A65" s="28"/>
      <c r="B65" s="27"/>
      <c r="C65" s="40"/>
      <c r="E65" s="25"/>
      <c r="F65" s="107"/>
      <c r="G65" s="107"/>
      <c r="H65" s="92"/>
      <c r="I65" s="92"/>
      <c r="J65" s="80"/>
      <c r="K65" s="92"/>
      <c r="L65" s="80"/>
      <c r="M65" s="31"/>
      <c r="N65" s="92"/>
      <c r="O65" s="92"/>
      <c r="P65" s="25"/>
      <c r="Q65" s="80" t="s">
        <v>79</v>
      </c>
      <c r="R65" s="92">
        <f>AVERAGE(R45:R64)</f>
        <v>98.621376499999968</v>
      </c>
      <c r="S65" s="92" t="s">
        <v>104</v>
      </c>
      <c r="T65" s="98" t="s">
        <v>79</v>
      </c>
      <c r="U65" s="94">
        <f t="shared" ref="U65" si="20">AVERAGE(U45:U64)</f>
        <v>54.354998998873171</v>
      </c>
      <c r="V65" s="94">
        <f t="shared" ref="V65" si="21">AVERAGE(V45:V64)</f>
        <v>14.321887560330651</v>
      </c>
      <c r="W65" s="80">
        <f t="shared" ref="W65" si="22">AVERAGE(W45:W64)</f>
        <v>1.8563793233232277</v>
      </c>
      <c r="X65" s="92">
        <f t="shared" ref="X65" si="23">AVERAGE(X45:X64)</f>
        <v>11.101413611756694</v>
      </c>
      <c r="Y65" s="80">
        <f t="shared" ref="Y65" si="24">AVERAGE(Y45:Y64)</f>
        <v>0.20419042280005098</v>
      </c>
      <c r="Z65" s="92">
        <f t="shared" ref="Z65" si="25">AVERAGE(Z45:Z64)</f>
        <v>8.9328154156551172</v>
      </c>
      <c r="AA65" s="92">
        <f t="shared" ref="AA65" si="26">AVERAGE(AA45:AA64)</f>
        <v>4.7443359199362325</v>
      </c>
      <c r="AB65" s="92">
        <f t="shared" ref="AB65" si="27">AVERAGE(AB45:AB64)</f>
        <v>1.2425283481911538</v>
      </c>
      <c r="AC65" s="92">
        <f t="shared" ref="AC65" si="28">AVERAGE(AC45:AC64)</f>
        <v>2.9151021712066005</v>
      </c>
      <c r="AD65" s="80">
        <f t="shared" ref="AD65" si="29">AVERAGE(AD45:AD64)</f>
        <v>0.32635023632453664</v>
      </c>
      <c r="AE65" s="92"/>
      <c r="AF65" s="31"/>
      <c r="AG65" s="81" t="s">
        <v>79</v>
      </c>
      <c r="AH65" s="95">
        <f t="shared" ref="AH65" si="30">AVERAGE(AH45:AH64)</f>
        <v>20.052355769230765</v>
      </c>
      <c r="AI65" s="95">
        <f t="shared" ref="AI65" si="31">AVERAGE(AI45:AI64)</f>
        <v>44.45000000000001</v>
      </c>
      <c r="AJ65" s="95">
        <f t="shared" ref="AJ65" si="32">AVERAGE(AJ45:AJ64)</f>
        <v>37.719999999999992</v>
      </c>
      <c r="AK65" s="95">
        <f t="shared" ref="AK65" si="33">AVERAGE(AK45:AK64)</f>
        <v>311.48500000000001</v>
      </c>
      <c r="AL65" s="95">
        <f t="shared" ref="AL65" si="34">AVERAGE(AL45:AL64)</f>
        <v>529.255</v>
      </c>
      <c r="AM65" s="95">
        <f t="shared" ref="AM65" si="35">AVERAGE(AM45:AM64)</f>
        <v>28.764999999999997</v>
      </c>
      <c r="AN65" s="95">
        <f t="shared" ref="AN65" si="36">AVERAGE(AN45:AN64)</f>
        <v>317.05500000000001</v>
      </c>
      <c r="AO65" s="95">
        <f t="shared" ref="AO65" si="37">AVERAGE(AO45:AO64)</f>
        <v>159.26000000000005</v>
      </c>
      <c r="AP65" s="95">
        <f t="shared" ref="AP65" si="38">AVERAGE(AP45:AP64)</f>
        <v>34.255000000000003</v>
      </c>
      <c r="AQ65" s="95">
        <f t="shared" ref="AQ65" si="39">AVERAGE(AQ45:AQ64)</f>
        <v>11.235000000000001</v>
      </c>
      <c r="AR65" s="95">
        <f t="shared" ref="AR65" si="40">AVERAGE(AR45:AR64)</f>
        <v>20.839999999999996</v>
      </c>
      <c r="AS65" s="95">
        <f t="shared" ref="AS65" si="41">AVERAGE(AS45:AS64)</f>
        <v>31.934999999999995</v>
      </c>
      <c r="AT65" s="95">
        <f t="shared" ref="AT65" si="42">AVERAGE(AT45:AT64)</f>
        <v>115.93500000000002</v>
      </c>
      <c r="AU65" s="95">
        <f t="shared" ref="AU65" si="43">AVERAGE(AU45:AU64)</f>
        <v>4.9850000000000003</v>
      </c>
      <c r="AV65" s="95">
        <f t="shared" ref="AV65" si="44">AVERAGE(AV45:AV64)</f>
        <v>19.669999999999998</v>
      </c>
      <c r="AW65" s="95">
        <f t="shared" ref="AW65" si="45">AVERAGE(AW45:AW64)</f>
        <v>45.094999999999999</v>
      </c>
      <c r="AX65" s="95">
        <f t="shared" ref="AX65" si="46">AVERAGE(AX45:AX64)</f>
        <v>1.8</v>
      </c>
      <c r="AY65" s="95">
        <f t="shared" ref="AY65" si="47">AVERAGE(AY45:AY64)</f>
        <v>24.857894736842109</v>
      </c>
      <c r="AZ65" s="97"/>
      <c r="BA65" s="6"/>
      <c r="BB65" s="6"/>
    </row>
    <row r="66" spans="1:54" ht="12.75" thickBot="1" x14ac:dyDescent="0.3">
      <c r="A66" s="33"/>
      <c r="B66" s="30"/>
      <c r="C66" s="10"/>
      <c r="D66" s="12"/>
      <c r="E66" s="127"/>
      <c r="F66" s="29"/>
      <c r="G66" s="29"/>
      <c r="H66" s="86"/>
      <c r="I66" s="86"/>
      <c r="J66" s="85"/>
      <c r="K66" s="86"/>
      <c r="L66" s="85"/>
      <c r="M66" s="33"/>
      <c r="N66" s="86"/>
      <c r="O66" s="86"/>
      <c r="P66" s="86"/>
      <c r="Q66" s="85" t="s">
        <v>80</v>
      </c>
      <c r="R66" s="86">
        <f>STDEV(R45:R64)</f>
        <v>0.61020636533687178</v>
      </c>
      <c r="S66" s="33"/>
      <c r="T66" s="88" t="s">
        <v>80</v>
      </c>
      <c r="U66" s="87">
        <f t="shared" ref="U66" si="48">STDEV(U45:U64)</f>
        <v>0.2938815437018602</v>
      </c>
      <c r="V66" s="87">
        <f t="shared" ref="V66:AD66" si="49">STDEV(V45:V64)</f>
        <v>0.21776900147391742</v>
      </c>
      <c r="W66" s="85">
        <f t="shared" si="49"/>
        <v>3.4425338626809555E-2</v>
      </c>
      <c r="X66" s="86">
        <f t="shared" si="49"/>
        <v>0.43655411306221142</v>
      </c>
      <c r="Y66" s="85">
        <f t="shared" si="49"/>
        <v>5.168047885055308E-3</v>
      </c>
      <c r="Z66" s="86">
        <f t="shared" si="49"/>
        <v>0.2059076558751306</v>
      </c>
      <c r="AA66" s="86">
        <f t="shared" si="49"/>
        <v>0.25435634954801256</v>
      </c>
      <c r="AB66" s="86">
        <f t="shared" si="49"/>
        <v>6.4186345825016144E-2</v>
      </c>
      <c r="AC66" s="86">
        <f t="shared" si="49"/>
        <v>6.9862058284576464E-2</v>
      </c>
      <c r="AD66" s="85">
        <f t="shared" si="49"/>
        <v>1.3909435741504071E-2</v>
      </c>
      <c r="AE66" s="86"/>
      <c r="AF66" s="33"/>
      <c r="AG66" s="88" t="s">
        <v>80</v>
      </c>
      <c r="AH66" s="89">
        <f t="shared" ref="AH66" si="50">STDEV(AH45:AH64)</f>
        <v>3.2449100788206477</v>
      </c>
      <c r="AI66" s="89">
        <f t="shared" ref="AI66:AY66" si="51">STDEV(AI45:AI64)</f>
        <v>5.4087161624839508</v>
      </c>
      <c r="AJ66" s="89">
        <f t="shared" si="51"/>
        <v>1.2007015493145312</v>
      </c>
      <c r="AK66" s="89">
        <f t="shared" si="51"/>
        <v>9.9261099074479766</v>
      </c>
      <c r="AL66" s="89">
        <f t="shared" si="51"/>
        <v>74.241338144416758</v>
      </c>
      <c r="AM66" s="89">
        <f t="shared" si="51"/>
        <v>2.1541331141979621</v>
      </c>
      <c r="AN66" s="89">
        <f t="shared" si="51"/>
        <v>8.9726177017107229</v>
      </c>
      <c r="AO66" s="89">
        <f t="shared" si="51"/>
        <v>2.8654750685394301</v>
      </c>
      <c r="AP66" s="89">
        <f t="shared" si="51"/>
        <v>1.2240893500239705</v>
      </c>
      <c r="AQ66" s="89">
        <f t="shared" si="51"/>
        <v>0.66433583770797577</v>
      </c>
      <c r="AR66" s="89">
        <f t="shared" si="51"/>
        <v>1.1094806751003159</v>
      </c>
      <c r="AS66" s="89">
        <f t="shared" si="51"/>
        <v>3.098942943718237</v>
      </c>
      <c r="AT66" s="89">
        <f t="shared" si="51"/>
        <v>2.4798716010904136</v>
      </c>
      <c r="AU66" s="89">
        <f t="shared" si="51"/>
        <v>1.4611729246702698</v>
      </c>
      <c r="AV66" s="89">
        <f t="shared" si="51"/>
        <v>2.8948411464462049</v>
      </c>
      <c r="AW66" s="89">
        <f t="shared" si="51"/>
        <v>3.6482836627941264</v>
      </c>
      <c r="AX66" s="89">
        <f t="shared" si="51"/>
        <v>1.0089076949067766</v>
      </c>
      <c r="AY66" s="89">
        <f t="shared" si="51"/>
        <v>1.6194360436322288</v>
      </c>
      <c r="AZ66" s="116"/>
      <c r="BA66" s="6"/>
      <c r="BB66" s="6"/>
    </row>
    <row r="67" spans="1:54" x14ac:dyDescent="0.25">
      <c r="A67" s="24"/>
      <c r="B67" s="27"/>
      <c r="C67" s="9"/>
      <c r="E67" s="58"/>
      <c r="F67" s="35"/>
      <c r="G67" s="35"/>
      <c r="H67" s="92"/>
      <c r="I67" s="92"/>
      <c r="J67" s="80"/>
      <c r="K67" s="92"/>
      <c r="L67" s="80"/>
      <c r="M67" s="31"/>
      <c r="N67" s="92"/>
      <c r="O67" s="92"/>
      <c r="P67" s="92"/>
      <c r="Q67" s="80"/>
      <c r="R67" s="92"/>
      <c r="S67" s="31"/>
      <c r="T67" s="31"/>
      <c r="U67" s="94"/>
      <c r="V67" s="94"/>
      <c r="W67" s="80"/>
      <c r="X67" s="92"/>
      <c r="Y67" s="80"/>
      <c r="Z67" s="92"/>
      <c r="AA67" s="92"/>
      <c r="AB67" s="92"/>
      <c r="AC67" s="92"/>
      <c r="AD67" s="80"/>
      <c r="AE67" s="92"/>
      <c r="AF67" s="31"/>
      <c r="AG67" s="31"/>
      <c r="AH67" s="95"/>
      <c r="AI67" s="95"/>
      <c r="AJ67" s="95"/>
      <c r="AK67" s="95"/>
      <c r="AL67" s="95"/>
      <c r="AM67" s="95"/>
      <c r="AN67" s="95"/>
      <c r="AO67" s="95"/>
      <c r="AP67" s="95"/>
      <c r="AQ67" s="96"/>
      <c r="AR67" s="109"/>
      <c r="AS67" s="109"/>
      <c r="AT67" s="109"/>
      <c r="AU67" s="109"/>
      <c r="AV67" s="109"/>
      <c r="AW67" s="109"/>
      <c r="AX67" s="109"/>
      <c r="AY67" s="109"/>
      <c r="AZ67" s="97"/>
      <c r="BA67" s="6"/>
      <c r="BB67" s="6"/>
    </row>
    <row r="68" spans="1:54" ht="24" x14ac:dyDescent="0.25">
      <c r="A68" s="25">
        <v>133</v>
      </c>
      <c r="B68" s="27" t="s">
        <v>53</v>
      </c>
      <c r="C68" s="8" t="s">
        <v>52</v>
      </c>
      <c r="E68" s="58" t="s">
        <v>125</v>
      </c>
      <c r="F68" s="25" t="s">
        <v>35</v>
      </c>
      <c r="G68" s="25"/>
      <c r="H68" s="128">
        <v>53.707950000000004</v>
      </c>
      <c r="I68" s="128">
        <v>13.721849999999998</v>
      </c>
      <c r="J68" s="129">
        <v>2.02156</v>
      </c>
      <c r="K68" s="128">
        <v>11.86129</v>
      </c>
      <c r="L68" s="129">
        <v>0.20858000000000002</v>
      </c>
      <c r="M68" s="128">
        <v>8.3065600000000011</v>
      </c>
      <c r="N68" s="128">
        <v>4.3233199999999998</v>
      </c>
      <c r="O68" s="128">
        <v>1.3109599999999999</v>
      </c>
      <c r="P68" s="128">
        <v>2.98177</v>
      </c>
      <c r="Q68" s="129">
        <v>0.32422999999999996</v>
      </c>
      <c r="R68" s="128">
        <f>SUM(H68:Q68)</f>
        <v>98.76806999999998</v>
      </c>
      <c r="S68" s="25"/>
      <c r="T68" s="130"/>
      <c r="U68" s="94">
        <v>54.377847010678657</v>
      </c>
      <c r="V68" s="94">
        <v>13.893002060281221</v>
      </c>
      <c r="W68" s="80">
        <v>2.0467748332026741</v>
      </c>
      <c r="X68" s="92">
        <v>12.009235373334725</v>
      </c>
      <c r="Y68" s="80">
        <v>0.21118160960318452</v>
      </c>
      <c r="Z68" s="92">
        <v>8.4101673749421249</v>
      </c>
      <c r="AA68" s="92">
        <v>4.3772445892685763</v>
      </c>
      <c r="AB68" s="92">
        <v>1.3273115491676613</v>
      </c>
      <c r="AC68" s="92">
        <v>3.0189614923122425</v>
      </c>
      <c r="AD68" s="80">
        <v>0.32827410720893907</v>
      </c>
      <c r="AE68" s="92">
        <f>SUM(U68:AD68)</f>
        <v>100</v>
      </c>
      <c r="AF68" s="31"/>
      <c r="AG68" s="98"/>
      <c r="AH68" s="109">
        <v>16.8</v>
      </c>
      <c r="AI68" s="109">
        <v>23.3</v>
      </c>
      <c r="AJ68" s="109">
        <v>38.4</v>
      </c>
      <c r="AK68" s="109">
        <v>350.8</v>
      </c>
      <c r="AL68" s="109">
        <v>520.20000000000005</v>
      </c>
      <c r="AM68" s="109">
        <v>30.7</v>
      </c>
      <c r="AN68" s="109">
        <v>320.8</v>
      </c>
      <c r="AO68" s="109">
        <v>164.8</v>
      </c>
      <c r="AP68" s="109">
        <v>34.9</v>
      </c>
      <c r="AQ68" s="96">
        <v>11.6</v>
      </c>
      <c r="AR68" s="109">
        <v>20.2</v>
      </c>
      <c r="AS68" s="109">
        <v>23.5</v>
      </c>
      <c r="AT68" s="109">
        <v>117</v>
      </c>
      <c r="AU68" s="109">
        <v>3.9</v>
      </c>
      <c r="AV68" s="109">
        <v>22.5</v>
      </c>
      <c r="AW68" s="109">
        <v>46.8</v>
      </c>
      <c r="AX68" s="109">
        <v>1.6</v>
      </c>
      <c r="AY68" s="109">
        <v>26.3</v>
      </c>
      <c r="AZ68" s="67" t="s">
        <v>82</v>
      </c>
      <c r="BA68" s="6"/>
      <c r="BB68" s="6"/>
    </row>
    <row r="69" spans="1:54" ht="24" x14ac:dyDescent="0.25">
      <c r="A69" s="25">
        <v>134</v>
      </c>
      <c r="B69" s="27" t="s">
        <v>53</v>
      </c>
      <c r="C69" s="8" t="s">
        <v>52</v>
      </c>
      <c r="E69" s="58" t="s">
        <v>126</v>
      </c>
      <c r="F69" s="58" t="s">
        <v>44</v>
      </c>
      <c r="G69" s="58"/>
      <c r="H69" s="128">
        <v>53.556689999999996</v>
      </c>
      <c r="I69" s="128">
        <v>14.332790000000001</v>
      </c>
      <c r="J69" s="129">
        <v>1.9355499999999999</v>
      </c>
      <c r="K69" s="128">
        <v>10.508789999999999</v>
      </c>
      <c r="L69" s="129">
        <v>0.18934999999999999</v>
      </c>
      <c r="M69" s="128">
        <v>8.8227600000000006</v>
      </c>
      <c r="N69" s="128">
        <v>4.4134799999999998</v>
      </c>
      <c r="O69" s="128">
        <v>1.2230599999999998</v>
      </c>
      <c r="P69" s="128">
        <v>2.9136899999999999</v>
      </c>
      <c r="Q69" s="129">
        <v>0.28661000000000003</v>
      </c>
      <c r="R69" s="128">
        <f t="shared" ref="R69:R79" si="52">SUM(H69:Q69)</f>
        <v>98.182770000000005</v>
      </c>
      <c r="S69" s="25"/>
      <c r="T69" s="130"/>
      <c r="U69" s="94">
        <v>54.547957299224429</v>
      </c>
      <c r="V69" s="94">
        <v>14.59807200367967</v>
      </c>
      <c r="W69" s="80">
        <v>1.9713746079250574</v>
      </c>
      <c r="X69" s="92">
        <v>10.703294549878207</v>
      </c>
      <c r="Y69" s="80">
        <v>0.19285463150557186</v>
      </c>
      <c r="Z69" s="92">
        <v>8.9860582448486905</v>
      </c>
      <c r="AA69" s="92">
        <v>4.4951679907959399</v>
      </c>
      <c r="AB69" s="92">
        <v>1.2456973097924726</v>
      </c>
      <c r="AC69" s="92">
        <v>2.9676187550645348</v>
      </c>
      <c r="AD69" s="80">
        <v>0.29191479237291768</v>
      </c>
      <c r="AE69" s="92">
        <f t="shared" ref="AE69:AE79" si="53">SUM(U69:AD69)</f>
        <v>100.00001018508749</v>
      </c>
      <c r="AF69" s="31"/>
      <c r="AG69" s="98"/>
      <c r="AH69" s="109">
        <v>14.6</v>
      </c>
      <c r="AI69" s="109">
        <v>24.8</v>
      </c>
      <c r="AJ69" s="109">
        <v>38.6</v>
      </c>
      <c r="AK69" s="109">
        <v>341.8</v>
      </c>
      <c r="AL69" s="109">
        <v>503.7</v>
      </c>
      <c r="AM69" s="109">
        <v>23.9</v>
      </c>
      <c r="AN69" s="109">
        <v>329</v>
      </c>
      <c r="AO69" s="109">
        <v>155.69999999999999</v>
      </c>
      <c r="AP69" s="109">
        <v>35.5</v>
      </c>
      <c r="AQ69" s="96">
        <v>10.6</v>
      </c>
      <c r="AR69" s="109">
        <v>21.5</v>
      </c>
      <c r="AS69" s="109">
        <v>24</v>
      </c>
      <c r="AT69" s="109">
        <v>119.6</v>
      </c>
      <c r="AU69" s="109">
        <v>7</v>
      </c>
      <c r="AV69" s="109">
        <v>23.1</v>
      </c>
      <c r="AW69" s="109">
        <v>40</v>
      </c>
      <c r="AX69" s="109">
        <v>2.9</v>
      </c>
      <c r="AY69" s="109">
        <v>22.9</v>
      </c>
      <c r="AZ69" s="67" t="s">
        <v>82</v>
      </c>
      <c r="BA69" s="6"/>
      <c r="BB69" s="6"/>
    </row>
    <row r="70" spans="1:54" ht="24" x14ac:dyDescent="0.25">
      <c r="A70" s="25">
        <v>143</v>
      </c>
      <c r="B70" s="27" t="s">
        <v>53</v>
      </c>
      <c r="C70" s="8" t="s">
        <v>52</v>
      </c>
      <c r="E70" s="58" t="s">
        <v>127</v>
      </c>
      <c r="F70" s="58" t="s">
        <v>44</v>
      </c>
      <c r="G70" s="58"/>
      <c r="H70" s="128">
        <v>54.65981</v>
      </c>
      <c r="I70" s="128">
        <v>14.52364</v>
      </c>
      <c r="J70" s="129">
        <v>2.0389900000000001</v>
      </c>
      <c r="K70" s="128">
        <v>9.2085599999999985</v>
      </c>
      <c r="L70" s="129">
        <v>0.18436</v>
      </c>
      <c r="M70" s="128">
        <v>8.6411799999999985</v>
      </c>
      <c r="N70" s="128">
        <v>4.2667099999999998</v>
      </c>
      <c r="O70" s="128">
        <v>1.3454599999999999</v>
      </c>
      <c r="P70" s="128">
        <v>2.9250599999999998</v>
      </c>
      <c r="Q70" s="129">
        <v>0.30522999999999995</v>
      </c>
      <c r="R70" s="128">
        <f t="shared" si="52"/>
        <v>98.098999999999975</v>
      </c>
      <c r="S70" s="25"/>
      <c r="T70" s="130"/>
      <c r="U70" s="82">
        <v>55.719034416154535</v>
      </c>
      <c r="V70" s="82">
        <v>14.805086168573194</v>
      </c>
      <c r="W70" s="79">
        <v>2.0785025411576599</v>
      </c>
      <c r="X70" s="78">
        <v>9.3870079600207905</v>
      </c>
      <c r="Y70" s="79">
        <v>0.18793261785875676</v>
      </c>
      <c r="Z70" s="78">
        <v>8.8086329940807726</v>
      </c>
      <c r="AA70" s="78">
        <v>4.3493923841621607</v>
      </c>
      <c r="AB70" s="78">
        <v>1.3715329790857174</v>
      </c>
      <c r="AC70" s="78">
        <v>2.9817432371118189</v>
      </c>
      <c r="AD70" s="79">
        <v>0.31114489557945496</v>
      </c>
      <c r="AE70" s="92">
        <f t="shared" si="53"/>
        <v>100.00001019378486</v>
      </c>
      <c r="AF70" s="31"/>
      <c r="AG70" s="98"/>
      <c r="AH70" s="65">
        <v>14.3</v>
      </c>
      <c r="AI70" s="65">
        <v>23.6</v>
      </c>
      <c r="AJ70" s="65">
        <v>40.9</v>
      </c>
      <c r="AK70" s="65">
        <v>347.8</v>
      </c>
      <c r="AL70" s="65">
        <v>640.9</v>
      </c>
      <c r="AM70" s="65">
        <v>31</v>
      </c>
      <c r="AN70" s="65">
        <v>344.3</v>
      </c>
      <c r="AO70" s="65">
        <v>165.7</v>
      </c>
      <c r="AP70" s="65">
        <v>41.5</v>
      </c>
      <c r="AQ70" s="66">
        <v>11.9</v>
      </c>
      <c r="AR70" s="65">
        <v>22.8</v>
      </c>
      <c r="AS70" s="65">
        <v>26.6</v>
      </c>
      <c r="AT70" s="65">
        <v>127.7</v>
      </c>
      <c r="AU70" s="65">
        <v>6.7</v>
      </c>
      <c r="AV70" s="65">
        <v>27.7</v>
      </c>
      <c r="AW70" s="65">
        <v>42.7</v>
      </c>
      <c r="AX70" s="65">
        <v>3</v>
      </c>
      <c r="AY70" s="65">
        <v>27.2</v>
      </c>
      <c r="AZ70" s="67" t="s">
        <v>82</v>
      </c>
    </row>
    <row r="71" spans="1:54" ht="24" x14ac:dyDescent="0.25">
      <c r="A71" s="25">
        <v>144</v>
      </c>
      <c r="B71" s="27" t="s">
        <v>53</v>
      </c>
      <c r="C71" s="8" t="s">
        <v>52</v>
      </c>
      <c r="E71" s="58" t="s">
        <v>128</v>
      </c>
      <c r="F71" s="58" t="s">
        <v>33</v>
      </c>
      <c r="G71" s="58"/>
      <c r="H71" s="128">
        <v>53.975500000000004</v>
      </c>
      <c r="I71" s="128">
        <v>14.07382</v>
      </c>
      <c r="J71" s="129">
        <v>1.9426299999999999</v>
      </c>
      <c r="K71" s="128">
        <v>10.950500000000002</v>
      </c>
      <c r="L71" s="129">
        <v>0.19889000000000001</v>
      </c>
      <c r="M71" s="128">
        <v>8.7839299999999998</v>
      </c>
      <c r="N71" s="128">
        <v>4.5238399999999999</v>
      </c>
      <c r="O71" s="128">
        <v>1.2938399999999999</v>
      </c>
      <c r="P71" s="128">
        <v>2.90768</v>
      </c>
      <c r="Q71" s="129">
        <v>0.29263</v>
      </c>
      <c r="R71" s="128">
        <f t="shared" si="52"/>
        <v>98.943260000000024</v>
      </c>
      <c r="S71" s="25"/>
      <c r="T71" s="130"/>
      <c r="U71" s="82">
        <v>54.551972514348108</v>
      </c>
      <c r="V71" s="82">
        <v>14.224132093484688</v>
      </c>
      <c r="W71" s="79">
        <v>1.9633777985483793</v>
      </c>
      <c r="X71" s="78">
        <v>11.067454215678763</v>
      </c>
      <c r="Y71" s="79">
        <v>0.20101419742992094</v>
      </c>
      <c r="Z71" s="78">
        <v>8.8777446791221539</v>
      </c>
      <c r="AA71" s="78">
        <v>4.5721557991923847</v>
      </c>
      <c r="AB71" s="78">
        <v>1.3076585509715362</v>
      </c>
      <c r="AC71" s="78">
        <v>2.9387347859773363</v>
      </c>
      <c r="AD71" s="79">
        <v>0.29575536524670804</v>
      </c>
      <c r="AE71" s="92">
        <f t="shared" si="53"/>
        <v>99.999999999999986</v>
      </c>
      <c r="AF71" s="31"/>
      <c r="AG71" s="98"/>
      <c r="AH71" s="65">
        <v>19.7</v>
      </c>
      <c r="AI71" s="65">
        <v>25.8</v>
      </c>
      <c r="AJ71" s="65">
        <v>38.700000000000003</v>
      </c>
      <c r="AK71" s="65">
        <v>346.4</v>
      </c>
      <c r="AL71" s="65">
        <v>488.8</v>
      </c>
      <c r="AM71" s="65">
        <v>28.8</v>
      </c>
      <c r="AN71" s="65">
        <v>328.5</v>
      </c>
      <c r="AO71" s="65">
        <v>159</v>
      </c>
      <c r="AP71" s="65">
        <v>34.299999999999997</v>
      </c>
      <c r="AQ71" s="66">
        <v>11</v>
      </c>
      <c r="AR71" s="65">
        <v>21.4</v>
      </c>
      <c r="AS71" s="65">
        <v>27.2</v>
      </c>
      <c r="AT71" s="65">
        <v>115.7</v>
      </c>
      <c r="AU71" s="65">
        <v>4</v>
      </c>
      <c r="AV71" s="65">
        <v>14.4</v>
      </c>
      <c r="AW71" s="65">
        <v>44</v>
      </c>
      <c r="AX71" s="65">
        <v>0.4</v>
      </c>
      <c r="AY71" s="65">
        <v>24.4</v>
      </c>
      <c r="AZ71" s="67" t="s">
        <v>82</v>
      </c>
    </row>
    <row r="72" spans="1:54" ht="24" x14ac:dyDescent="0.25">
      <c r="A72" s="25">
        <v>145</v>
      </c>
      <c r="B72" s="27" t="s">
        <v>53</v>
      </c>
      <c r="C72" s="8" t="s">
        <v>52</v>
      </c>
      <c r="E72" s="58" t="s">
        <v>129</v>
      </c>
      <c r="F72" s="58" t="s">
        <v>33</v>
      </c>
      <c r="G72" s="58"/>
      <c r="H72" s="128">
        <v>53.070300000000003</v>
      </c>
      <c r="I72" s="128">
        <v>13.606680000000001</v>
      </c>
      <c r="J72" s="129">
        <v>1.88849</v>
      </c>
      <c r="K72" s="128">
        <v>11.57762</v>
      </c>
      <c r="L72" s="129">
        <v>0.20803000000000002</v>
      </c>
      <c r="M72" s="128">
        <v>8.5201399999999996</v>
      </c>
      <c r="N72" s="128">
        <v>4.71014</v>
      </c>
      <c r="O72" s="128">
        <v>1.2338999999999998</v>
      </c>
      <c r="P72" s="128">
        <v>2.9109099999999999</v>
      </c>
      <c r="Q72" s="129">
        <v>0.28031000000000006</v>
      </c>
      <c r="R72" s="128">
        <f t="shared" si="52"/>
        <v>98.006519999999995</v>
      </c>
      <c r="S72" s="25"/>
      <c r="T72" s="130"/>
      <c r="U72" s="82">
        <v>54.149770255057547</v>
      </c>
      <c r="V72" s="82">
        <v>13.883445089514973</v>
      </c>
      <c r="W72" s="79">
        <v>1.9269026108571765</v>
      </c>
      <c r="X72" s="78">
        <v>11.813113230947616</v>
      </c>
      <c r="Y72" s="79">
        <v>0.21226140998184712</v>
      </c>
      <c r="Z72" s="78">
        <v>8.693442915169614</v>
      </c>
      <c r="AA72" s="78">
        <v>4.8059460539917191</v>
      </c>
      <c r="AB72" s="78">
        <v>1.2589979992145417</v>
      </c>
      <c r="AC72" s="78">
        <v>2.9701190257667576</v>
      </c>
      <c r="AD72" s="79">
        <v>0.28601161290204091</v>
      </c>
      <c r="AE72" s="92">
        <f t="shared" si="53"/>
        <v>100.00001020340385</v>
      </c>
      <c r="AF72" s="31"/>
      <c r="AG72" s="98"/>
      <c r="AH72" s="65">
        <v>19.100000000000001</v>
      </c>
      <c r="AI72" s="65">
        <v>26</v>
      </c>
      <c r="AJ72" s="65">
        <v>39</v>
      </c>
      <c r="AK72" s="65">
        <v>338.3</v>
      </c>
      <c r="AL72" s="65">
        <v>461.2</v>
      </c>
      <c r="AM72" s="65">
        <v>28.3</v>
      </c>
      <c r="AN72" s="65">
        <v>313.2</v>
      </c>
      <c r="AO72" s="65">
        <v>156.69999999999999</v>
      </c>
      <c r="AP72" s="65">
        <v>33.799999999999997</v>
      </c>
      <c r="AQ72" s="66">
        <v>11</v>
      </c>
      <c r="AR72" s="65">
        <v>19.5</v>
      </c>
      <c r="AS72" s="65">
        <v>25.6</v>
      </c>
      <c r="AT72" s="65">
        <v>113</v>
      </c>
      <c r="AU72" s="65">
        <v>3.9</v>
      </c>
      <c r="AV72" s="65">
        <v>17.3</v>
      </c>
      <c r="AW72" s="65">
        <v>40.200000000000003</v>
      </c>
      <c r="AX72" s="65">
        <v>1.4</v>
      </c>
      <c r="AY72" s="65">
        <v>22.2</v>
      </c>
      <c r="AZ72" s="67" t="s">
        <v>82</v>
      </c>
    </row>
    <row r="73" spans="1:54" ht="24" x14ac:dyDescent="0.25">
      <c r="A73" s="25">
        <v>148</v>
      </c>
      <c r="B73" s="27" t="s">
        <v>53</v>
      </c>
      <c r="C73" s="8" t="s">
        <v>52</v>
      </c>
      <c r="E73" s="58" t="s">
        <v>130</v>
      </c>
      <c r="F73" s="58" t="s">
        <v>33</v>
      </c>
      <c r="G73" s="58"/>
      <c r="H73" s="128">
        <v>53.554389999999998</v>
      </c>
      <c r="I73" s="128">
        <v>13.81756</v>
      </c>
      <c r="J73" s="129">
        <v>1.9114199999999997</v>
      </c>
      <c r="K73" s="128">
        <v>11.79354</v>
      </c>
      <c r="L73" s="129">
        <v>0.20738000000000001</v>
      </c>
      <c r="M73" s="128">
        <v>8.6593599999999995</v>
      </c>
      <c r="N73" s="128">
        <v>4.66934</v>
      </c>
      <c r="O73" s="128">
        <v>1.2195999999999998</v>
      </c>
      <c r="P73" s="128">
        <v>2.90923</v>
      </c>
      <c r="Q73" s="129">
        <v>0.28715000000000002</v>
      </c>
      <c r="R73" s="128">
        <f t="shared" si="52"/>
        <v>99.028969999999987</v>
      </c>
      <c r="S73" s="25"/>
      <c r="T73" s="130"/>
      <c r="U73" s="82">
        <v>54.079512886025888</v>
      </c>
      <c r="V73" s="82">
        <v>13.953046875773135</v>
      </c>
      <c r="W73" s="79">
        <v>1.9301622615925156</v>
      </c>
      <c r="X73" s="78">
        <v>11.909180524731246</v>
      </c>
      <c r="Y73" s="79">
        <v>0.20941344644769644</v>
      </c>
      <c r="Z73" s="78">
        <v>8.7442685969299081</v>
      </c>
      <c r="AA73" s="78">
        <v>4.7151248048803502</v>
      </c>
      <c r="AB73" s="78">
        <v>1.2315586811052683</v>
      </c>
      <c r="AC73" s="78">
        <v>2.9377562002557234</v>
      </c>
      <c r="AD73" s="79">
        <v>0.28996562420414718</v>
      </c>
      <c r="AE73" s="92">
        <f t="shared" si="53"/>
        <v>99.999989901945867</v>
      </c>
      <c r="AF73" s="31"/>
      <c r="AG73" s="98"/>
      <c r="AH73" s="65">
        <v>19.8</v>
      </c>
      <c r="AI73" s="65">
        <v>26.1</v>
      </c>
      <c r="AJ73" s="65">
        <v>39.200000000000003</v>
      </c>
      <c r="AK73" s="65">
        <v>343.6</v>
      </c>
      <c r="AL73" s="65">
        <v>466.4</v>
      </c>
      <c r="AM73" s="65">
        <v>30</v>
      </c>
      <c r="AN73" s="65">
        <v>321.39999999999998</v>
      </c>
      <c r="AO73" s="65">
        <v>157.69999999999999</v>
      </c>
      <c r="AP73" s="65">
        <v>33.299999999999997</v>
      </c>
      <c r="AQ73" s="66">
        <v>11.1</v>
      </c>
      <c r="AR73" s="65">
        <v>21.6</v>
      </c>
      <c r="AS73" s="65">
        <v>28.7</v>
      </c>
      <c r="AT73" s="65">
        <v>112.8</v>
      </c>
      <c r="AU73" s="65">
        <v>4.0999999999999996</v>
      </c>
      <c r="AV73" s="65">
        <v>17.5</v>
      </c>
      <c r="AW73" s="65">
        <v>39.4</v>
      </c>
      <c r="AX73" s="65">
        <v>0.9</v>
      </c>
      <c r="AY73" s="65">
        <v>23</v>
      </c>
      <c r="AZ73" s="67" t="s">
        <v>82</v>
      </c>
    </row>
    <row r="74" spans="1:54" ht="24" x14ac:dyDescent="0.25">
      <c r="A74" s="25">
        <v>149</v>
      </c>
      <c r="B74" s="27" t="s">
        <v>53</v>
      </c>
      <c r="C74" s="8" t="s">
        <v>52</v>
      </c>
      <c r="E74" s="58" t="s">
        <v>131</v>
      </c>
      <c r="F74" s="58" t="s">
        <v>33</v>
      </c>
      <c r="G74" s="58"/>
      <c r="H74" s="128">
        <v>53.660850000000003</v>
      </c>
      <c r="I74" s="128">
        <v>13.831619999999999</v>
      </c>
      <c r="J74" s="129">
        <v>1.9313299999999998</v>
      </c>
      <c r="K74" s="128">
        <v>11.641539999999999</v>
      </c>
      <c r="L74" s="129">
        <v>0.20761000000000002</v>
      </c>
      <c r="M74" s="128">
        <v>8.5317099999999986</v>
      </c>
      <c r="N74" s="128">
        <v>4.6892700000000005</v>
      </c>
      <c r="O74" s="128">
        <v>1.3002100000000001</v>
      </c>
      <c r="P74" s="128">
        <v>2.8864699999999996</v>
      </c>
      <c r="Q74" s="129">
        <v>0.29471000000000003</v>
      </c>
      <c r="R74" s="128">
        <f t="shared" si="52"/>
        <v>98.975320000000011</v>
      </c>
      <c r="S74" s="25"/>
      <c r="T74" s="130"/>
      <c r="U74" s="82">
        <v>54.216389073923786</v>
      </c>
      <c r="V74" s="82">
        <v>13.974815744489057</v>
      </c>
      <c r="W74" s="79">
        <v>1.9513246381699361</v>
      </c>
      <c r="X74" s="78">
        <v>11.762062324015492</v>
      </c>
      <c r="Y74" s="79">
        <v>0.2097593410398329</v>
      </c>
      <c r="Z74" s="78">
        <v>8.6200369324355872</v>
      </c>
      <c r="AA74" s="78">
        <v>4.7378169893447195</v>
      </c>
      <c r="AB74" s="78">
        <v>1.3136707904889029</v>
      </c>
      <c r="AC74" s="78">
        <v>2.9163529942259352</v>
      </c>
      <c r="AD74" s="79">
        <v>0.29776106833894878</v>
      </c>
      <c r="AE74" s="92">
        <f t="shared" si="53"/>
        <v>99.999989896472172</v>
      </c>
      <c r="AF74" s="31"/>
      <c r="AG74" s="98"/>
      <c r="AH74" s="65">
        <v>20</v>
      </c>
      <c r="AI74" s="65">
        <v>25.2</v>
      </c>
      <c r="AJ74" s="65">
        <v>37.9</v>
      </c>
      <c r="AK74" s="65">
        <v>340.7</v>
      </c>
      <c r="AL74" s="65">
        <v>492.9</v>
      </c>
      <c r="AM74" s="65">
        <v>30.1</v>
      </c>
      <c r="AN74" s="65">
        <v>320.5</v>
      </c>
      <c r="AO74" s="65">
        <v>159.6</v>
      </c>
      <c r="AP74" s="65">
        <v>34.1</v>
      </c>
      <c r="AQ74" s="66">
        <v>11.5</v>
      </c>
      <c r="AR74" s="65">
        <v>20.6</v>
      </c>
      <c r="AS74" s="65">
        <v>25.6</v>
      </c>
      <c r="AT74" s="65">
        <v>116.1</v>
      </c>
      <c r="AU74" s="65">
        <v>3.7</v>
      </c>
      <c r="AV74" s="65">
        <v>18.899999999999999</v>
      </c>
      <c r="AW74" s="65">
        <v>44.1</v>
      </c>
      <c r="AX74" s="65">
        <v>1.1000000000000001</v>
      </c>
      <c r="AY74" s="65">
        <v>26.2</v>
      </c>
      <c r="AZ74" s="67" t="s">
        <v>82</v>
      </c>
    </row>
    <row r="75" spans="1:54" ht="24" x14ac:dyDescent="0.25">
      <c r="A75" s="25">
        <v>151</v>
      </c>
      <c r="B75" s="27" t="s">
        <v>53</v>
      </c>
      <c r="C75" s="8" t="s">
        <v>52</v>
      </c>
      <c r="E75" s="58" t="s">
        <v>132</v>
      </c>
      <c r="F75" s="58" t="s">
        <v>33</v>
      </c>
      <c r="G75" s="58"/>
      <c r="H75" s="128">
        <v>54.784779999999998</v>
      </c>
      <c r="I75" s="128">
        <v>14.47846</v>
      </c>
      <c r="J75" s="129">
        <v>1.97604</v>
      </c>
      <c r="K75" s="128">
        <v>9.9160000000000004</v>
      </c>
      <c r="L75" s="129">
        <v>0.18214</v>
      </c>
      <c r="M75" s="128">
        <v>8.829740000000001</v>
      </c>
      <c r="N75" s="128">
        <v>4.5069900000000001</v>
      </c>
      <c r="O75" s="128">
        <v>1.4195799999999998</v>
      </c>
      <c r="P75" s="128">
        <v>2.9434300000000002</v>
      </c>
      <c r="Q75" s="129">
        <v>0.31145</v>
      </c>
      <c r="R75" s="128">
        <f t="shared" si="52"/>
        <v>99.348609999999994</v>
      </c>
      <c r="S75" s="25"/>
      <c r="T75" s="130"/>
      <c r="U75" s="82">
        <v>55.143987937424377</v>
      </c>
      <c r="V75" s="82">
        <v>14.573391069426242</v>
      </c>
      <c r="W75" s="79">
        <v>1.9889963220417801</v>
      </c>
      <c r="X75" s="78">
        <v>9.9810163404416361</v>
      </c>
      <c r="Y75" s="79">
        <v>0.18333423923437267</v>
      </c>
      <c r="Z75" s="78">
        <v>8.887634048189911</v>
      </c>
      <c r="AA75" s="78">
        <v>4.5365410282580729</v>
      </c>
      <c r="AB75" s="78">
        <v>1.4288877749661291</v>
      </c>
      <c r="AC75" s="78">
        <v>2.9627292181268787</v>
      </c>
      <c r="AD75" s="79">
        <v>0.31349208745769941</v>
      </c>
      <c r="AE75" s="92">
        <f t="shared" si="53"/>
        <v>100.00001006556711</v>
      </c>
      <c r="AF75" s="31"/>
      <c r="AG75" s="98"/>
      <c r="AH75" s="65">
        <v>18</v>
      </c>
      <c r="AI75" s="65">
        <v>25.9</v>
      </c>
      <c r="AJ75" s="65">
        <v>40.1</v>
      </c>
      <c r="AK75" s="65">
        <v>346.4</v>
      </c>
      <c r="AL75" s="65">
        <v>520.1</v>
      </c>
      <c r="AM75" s="65">
        <v>31.6</v>
      </c>
      <c r="AN75" s="65">
        <v>341</v>
      </c>
      <c r="AO75" s="65">
        <v>167.2</v>
      </c>
      <c r="AP75" s="65">
        <v>35.5</v>
      </c>
      <c r="AQ75" s="66">
        <v>11.6</v>
      </c>
      <c r="AR75" s="65">
        <v>21.9</v>
      </c>
      <c r="AS75" s="65">
        <v>28</v>
      </c>
      <c r="AT75" s="65">
        <v>120.2</v>
      </c>
      <c r="AU75" s="65">
        <v>4.0999999999999996</v>
      </c>
      <c r="AV75" s="65">
        <v>20.3</v>
      </c>
      <c r="AW75" s="65">
        <v>44.1</v>
      </c>
      <c r="AX75" s="65">
        <v>0.7</v>
      </c>
      <c r="AY75" s="65">
        <v>22.6</v>
      </c>
      <c r="AZ75" s="67" t="s">
        <v>82</v>
      </c>
    </row>
    <row r="76" spans="1:54" ht="24" x14ac:dyDescent="0.25">
      <c r="A76" s="25">
        <v>157</v>
      </c>
      <c r="B76" s="27" t="s">
        <v>53</v>
      </c>
      <c r="C76" s="8" t="s">
        <v>52</v>
      </c>
      <c r="E76" s="58" t="s">
        <v>133</v>
      </c>
      <c r="F76" s="58" t="s">
        <v>44</v>
      </c>
      <c r="G76" s="58"/>
      <c r="H76" s="128">
        <v>53.314919999999994</v>
      </c>
      <c r="I76" s="128">
        <v>13.82485</v>
      </c>
      <c r="J76" s="129">
        <v>1.9224899999999998</v>
      </c>
      <c r="K76" s="128">
        <v>11.57662</v>
      </c>
      <c r="L76" s="129">
        <v>0.20724000000000004</v>
      </c>
      <c r="M76" s="128">
        <v>8.5092599999999994</v>
      </c>
      <c r="N76" s="128">
        <v>4.7227899999999998</v>
      </c>
      <c r="O76" s="128">
        <v>1.25928</v>
      </c>
      <c r="P76" s="128">
        <v>2.8815499999999998</v>
      </c>
      <c r="Q76" s="129">
        <v>0.29015000000000002</v>
      </c>
      <c r="R76" s="128">
        <f t="shared" si="52"/>
        <v>98.509150000000005</v>
      </c>
      <c r="S76" s="25"/>
      <c r="T76" s="130"/>
      <c r="U76" s="82">
        <v>54.121789283351909</v>
      </c>
      <c r="V76" s="82">
        <v>14.034075612866863</v>
      </c>
      <c r="W76" s="79">
        <v>1.9515850099625247</v>
      </c>
      <c r="X76" s="78">
        <v>11.751820845898999</v>
      </c>
      <c r="Y76" s="79">
        <v>0.21037637515130575</v>
      </c>
      <c r="Z76" s="78">
        <v>8.6380393457826656</v>
      </c>
      <c r="AA76" s="78">
        <v>4.794264817606809</v>
      </c>
      <c r="AB76" s="78">
        <v>1.2783379738493352</v>
      </c>
      <c r="AC76" s="78">
        <v>2.9251594471011626</v>
      </c>
      <c r="AD76" s="79">
        <v>0.29454113708816521</v>
      </c>
      <c r="AE76" s="92">
        <f t="shared" si="53"/>
        <v>99.999989848659752</v>
      </c>
      <c r="AF76" s="31"/>
      <c r="AG76" s="98"/>
      <c r="AH76" s="65">
        <v>13.4</v>
      </c>
      <c r="AI76" s="65">
        <v>22</v>
      </c>
      <c r="AJ76" s="65">
        <v>38.4</v>
      </c>
      <c r="AK76" s="65">
        <v>338.5</v>
      </c>
      <c r="AL76" s="65">
        <v>492.7</v>
      </c>
      <c r="AM76" s="65">
        <v>28.9</v>
      </c>
      <c r="AN76" s="65">
        <v>314.39999999999998</v>
      </c>
      <c r="AO76" s="65">
        <v>155.9</v>
      </c>
      <c r="AP76" s="65">
        <v>33.6</v>
      </c>
      <c r="AQ76" s="66">
        <v>11</v>
      </c>
      <c r="AR76" s="65">
        <v>20.5</v>
      </c>
      <c r="AS76" s="65">
        <v>25.2</v>
      </c>
      <c r="AT76" s="65">
        <v>115.4</v>
      </c>
      <c r="AU76" s="65">
        <v>6.7</v>
      </c>
      <c r="AV76" s="65">
        <v>18.899999999999999</v>
      </c>
      <c r="AW76" s="65">
        <v>43.5</v>
      </c>
      <c r="AX76" s="65">
        <v>1.4</v>
      </c>
      <c r="AY76" s="65">
        <v>24.2</v>
      </c>
      <c r="AZ76" s="67" t="s">
        <v>82</v>
      </c>
    </row>
    <row r="77" spans="1:54" ht="24" x14ac:dyDescent="0.25">
      <c r="A77" s="25">
        <v>158</v>
      </c>
      <c r="B77" s="27" t="s">
        <v>53</v>
      </c>
      <c r="C77" s="8" t="s">
        <v>52</v>
      </c>
      <c r="E77" s="58" t="s">
        <v>134</v>
      </c>
      <c r="F77" s="25" t="s">
        <v>37</v>
      </c>
      <c r="G77" s="25"/>
      <c r="H77" s="128">
        <v>53.481929999999998</v>
      </c>
      <c r="I77" s="128">
        <v>13.850490000000002</v>
      </c>
      <c r="J77" s="129">
        <v>1.9164199999999998</v>
      </c>
      <c r="K77" s="128">
        <v>11.232480000000001</v>
      </c>
      <c r="L77" s="129">
        <v>0.20864000000000002</v>
      </c>
      <c r="M77" s="128">
        <v>8.6288799999999988</v>
      </c>
      <c r="N77" s="128">
        <v>4.52766</v>
      </c>
      <c r="O77" s="128">
        <v>1.2664</v>
      </c>
      <c r="P77" s="128">
        <v>2.8646199999999999</v>
      </c>
      <c r="Q77" s="129">
        <v>0.28402000000000005</v>
      </c>
      <c r="R77" s="128">
        <f t="shared" si="52"/>
        <v>98.261539999999997</v>
      </c>
      <c r="S77" s="25"/>
      <c r="T77" s="130"/>
      <c r="U77" s="82">
        <v>54.428141468167503</v>
      </c>
      <c r="V77" s="82">
        <v>14.095535241967509</v>
      </c>
      <c r="W77" s="79">
        <v>1.9503256309640573</v>
      </c>
      <c r="X77" s="78">
        <v>11.431206960525959</v>
      </c>
      <c r="Y77" s="79">
        <v>0.21233129462452957</v>
      </c>
      <c r="Z77" s="78">
        <v>8.7815436232731532</v>
      </c>
      <c r="AA77" s="78">
        <v>4.6077641364057591</v>
      </c>
      <c r="AB77" s="78">
        <v>1.2888053657616194</v>
      </c>
      <c r="AC77" s="78">
        <v>2.9153013478111576</v>
      </c>
      <c r="AD77" s="79">
        <v>0.28904493049874858</v>
      </c>
      <c r="AE77" s="92">
        <f t="shared" si="53"/>
        <v>99.999999999999986</v>
      </c>
      <c r="AF77" s="31"/>
      <c r="AG77" s="98"/>
      <c r="AH77" s="65">
        <v>17.2</v>
      </c>
      <c r="AI77" s="65">
        <v>24.5</v>
      </c>
      <c r="AJ77" s="65">
        <v>39.1</v>
      </c>
      <c r="AK77" s="65">
        <v>343.3</v>
      </c>
      <c r="AL77" s="65">
        <v>534.20000000000005</v>
      </c>
      <c r="AM77" s="65">
        <v>29.4</v>
      </c>
      <c r="AN77" s="65">
        <v>322.10000000000002</v>
      </c>
      <c r="AO77" s="65">
        <v>157.5</v>
      </c>
      <c r="AP77" s="65">
        <v>32.4</v>
      </c>
      <c r="AQ77" s="66">
        <v>11.1</v>
      </c>
      <c r="AR77" s="65">
        <v>20.9</v>
      </c>
      <c r="AS77" s="65">
        <v>26.4</v>
      </c>
      <c r="AT77" s="65">
        <v>114.1</v>
      </c>
      <c r="AU77" s="65">
        <v>2.6</v>
      </c>
      <c r="AV77" s="65">
        <v>19.2</v>
      </c>
      <c r="AW77" s="65">
        <v>44.2</v>
      </c>
      <c r="AX77" s="65">
        <v>0.1</v>
      </c>
      <c r="AY77" s="65">
        <v>23.2</v>
      </c>
      <c r="AZ77" s="67" t="s">
        <v>82</v>
      </c>
    </row>
    <row r="78" spans="1:54" ht="24" x14ac:dyDescent="0.25">
      <c r="A78" s="25">
        <v>159</v>
      </c>
      <c r="B78" s="27" t="s">
        <v>53</v>
      </c>
      <c r="C78" s="8" t="s">
        <v>52</v>
      </c>
      <c r="E78" s="58" t="s">
        <v>135</v>
      </c>
      <c r="F78" s="25" t="s">
        <v>37</v>
      </c>
      <c r="G78" s="25"/>
      <c r="H78" s="128">
        <v>53.48507</v>
      </c>
      <c r="I78" s="128">
        <v>13.805520000000001</v>
      </c>
      <c r="J78" s="129">
        <v>1.9459899999999997</v>
      </c>
      <c r="K78" s="128">
        <v>11.096630000000001</v>
      </c>
      <c r="L78" s="129">
        <v>0.20269000000000001</v>
      </c>
      <c r="M78" s="128">
        <v>8.6292699999999982</v>
      </c>
      <c r="N78" s="128">
        <v>4.5181199999999997</v>
      </c>
      <c r="O78" s="128">
        <v>1.34317</v>
      </c>
      <c r="P78" s="128">
        <v>2.8816599999999997</v>
      </c>
      <c r="Q78" s="129">
        <v>0.29164000000000001</v>
      </c>
      <c r="R78" s="128">
        <f t="shared" si="52"/>
        <v>98.199760000000012</v>
      </c>
      <c r="S78" s="25"/>
      <c r="T78" s="130"/>
      <c r="U78" s="82">
        <v>54.465581178609803</v>
      </c>
      <c r="V78" s="82">
        <v>14.058608697210667</v>
      </c>
      <c r="W78" s="79">
        <v>1.9816647209728411</v>
      </c>
      <c r="X78" s="78">
        <v>11.30005816714827</v>
      </c>
      <c r="Y78" s="79">
        <v>0.20640579976977544</v>
      </c>
      <c r="Z78" s="78">
        <v>8.7874654683473743</v>
      </c>
      <c r="AA78" s="78">
        <v>4.6009481082234824</v>
      </c>
      <c r="AB78" s="78">
        <v>1.3677935669089212</v>
      </c>
      <c r="AC78" s="78">
        <v>2.9344878235954952</v>
      </c>
      <c r="AD78" s="79">
        <v>0.29698646921336674</v>
      </c>
      <c r="AE78" s="92">
        <f t="shared" si="53"/>
        <v>99.999999999999972</v>
      </c>
      <c r="AF78" s="31"/>
      <c r="AG78" s="98"/>
      <c r="AH78" s="65">
        <v>17.399999999999999</v>
      </c>
      <c r="AI78" s="65">
        <v>25.7</v>
      </c>
      <c r="AJ78" s="65">
        <v>38.200000000000003</v>
      </c>
      <c r="AK78" s="65">
        <v>346.2</v>
      </c>
      <c r="AL78" s="65">
        <v>468</v>
      </c>
      <c r="AM78" s="65">
        <v>29</v>
      </c>
      <c r="AN78" s="65">
        <v>319.3</v>
      </c>
      <c r="AO78" s="65">
        <v>160.69999999999999</v>
      </c>
      <c r="AP78" s="65">
        <v>33.6</v>
      </c>
      <c r="AQ78" s="66">
        <v>11.5</v>
      </c>
      <c r="AR78" s="65">
        <v>21.8</v>
      </c>
      <c r="AS78" s="65">
        <v>28</v>
      </c>
      <c r="AT78" s="65">
        <v>115</v>
      </c>
      <c r="AU78" s="65">
        <v>3.2</v>
      </c>
      <c r="AV78" s="65">
        <v>23</v>
      </c>
      <c r="AW78" s="65">
        <v>45.3</v>
      </c>
      <c r="AX78" s="65">
        <v>0.5</v>
      </c>
      <c r="AY78" s="65">
        <v>26.1</v>
      </c>
      <c r="AZ78" s="67" t="s">
        <v>82</v>
      </c>
    </row>
    <row r="79" spans="1:54" ht="24" x14ac:dyDescent="0.25">
      <c r="A79" s="25">
        <v>188</v>
      </c>
      <c r="B79" s="27" t="s">
        <v>53</v>
      </c>
      <c r="C79" s="8" t="s">
        <v>52</v>
      </c>
      <c r="E79" s="58" t="s">
        <v>136</v>
      </c>
      <c r="F79" s="58" t="s">
        <v>38</v>
      </c>
      <c r="G79" s="58"/>
      <c r="H79" s="131">
        <v>53.028080000000003</v>
      </c>
      <c r="I79" s="131">
        <v>13.728329999999998</v>
      </c>
      <c r="J79" s="132">
        <v>1.9218599999999997</v>
      </c>
      <c r="K79" s="131">
        <v>11.76215</v>
      </c>
      <c r="L79" s="132">
        <v>0.20476000000000003</v>
      </c>
      <c r="M79" s="131">
        <v>8.5302599999999984</v>
      </c>
      <c r="N79" s="131">
        <v>4.6638599999999997</v>
      </c>
      <c r="O79" s="131">
        <v>1.1395599999999999</v>
      </c>
      <c r="P79" s="131">
        <v>2.7879300000000007</v>
      </c>
      <c r="Q79" s="132">
        <v>0.28566000000000003</v>
      </c>
      <c r="R79" s="133">
        <f t="shared" si="52"/>
        <v>98.052449999999993</v>
      </c>
      <c r="S79" s="25"/>
      <c r="T79" s="130"/>
      <c r="U79" s="112">
        <v>54.081335644205154</v>
      </c>
      <c r="V79" s="112">
        <v>14.001005176208734</v>
      </c>
      <c r="W79" s="113">
        <v>1.9600324153009521</v>
      </c>
      <c r="X79" s="114">
        <v>11.995772467105873</v>
      </c>
      <c r="Y79" s="113">
        <v>0.20882698914438255</v>
      </c>
      <c r="Z79" s="114">
        <v>8.6996899414864242</v>
      </c>
      <c r="AA79" s="114">
        <v>4.7564946356266837</v>
      </c>
      <c r="AB79" s="114">
        <v>1.1621941968615574</v>
      </c>
      <c r="AC79" s="114">
        <v>2.8433044923095259</v>
      </c>
      <c r="AD79" s="113">
        <v>0.29133384312846411</v>
      </c>
      <c r="AE79" s="92">
        <f t="shared" si="53"/>
        <v>99.999989801377765</v>
      </c>
      <c r="AF79" s="31"/>
      <c r="AG79" s="98"/>
      <c r="AH79" s="75">
        <v>20.2</v>
      </c>
      <c r="AI79" s="75">
        <v>23</v>
      </c>
      <c r="AJ79" s="75">
        <v>38</v>
      </c>
      <c r="AK79" s="75">
        <v>339</v>
      </c>
      <c r="AL79" s="75">
        <v>434.1</v>
      </c>
      <c r="AM79" s="75">
        <v>24.5</v>
      </c>
      <c r="AN79" s="75">
        <v>310.5</v>
      </c>
      <c r="AO79" s="75">
        <v>152.6</v>
      </c>
      <c r="AP79" s="75">
        <v>30.2</v>
      </c>
      <c r="AQ79" s="76">
        <v>10</v>
      </c>
      <c r="AR79" s="75">
        <v>21.1</v>
      </c>
      <c r="AS79" s="75">
        <v>25.9</v>
      </c>
      <c r="AT79" s="75">
        <v>118</v>
      </c>
      <c r="AU79" s="75">
        <v>7</v>
      </c>
      <c r="AV79" s="75">
        <v>13</v>
      </c>
      <c r="AW79" s="75">
        <v>40.9</v>
      </c>
      <c r="AX79" s="75">
        <v>1.6</v>
      </c>
      <c r="AY79" s="75">
        <v>25</v>
      </c>
      <c r="AZ79" s="126" t="s">
        <v>82</v>
      </c>
    </row>
    <row r="80" spans="1:54" x14ac:dyDescent="0.25">
      <c r="E80" s="25"/>
      <c r="F80" s="25"/>
      <c r="G80" s="25"/>
      <c r="H80" s="25"/>
      <c r="I80" s="25"/>
      <c r="J80" s="129"/>
      <c r="K80" s="25"/>
      <c r="L80" s="129"/>
      <c r="M80" s="25"/>
      <c r="N80" s="25"/>
      <c r="O80" s="25"/>
      <c r="P80" s="25"/>
      <c r="Q80" s="129" t="s">
        <v>79</v>
      </c>
      <c r="R80" s="128">
        <f>AVERAGE(R68:R79)</f>
        <v>98.531284999999983</v>
      </c>
      <c r="S80" s="25" t="s">
        <v>138</v>
      </c>
      <c r="T80" s="98" t="s">
        <v>79</v>
      </c>
      <c r="U80" s="82">
        <f t="shared" ref="U80:AD80" si="54">AVERAGE(U68:U79)</f>
        <v>54.490276580597644</v>
      </c>
      <c r="V80" s="82">
        <f t="shared" si="54"/>
        <v>14.174517986122998</v>
      </c>
      <c r="W80" s="79">
        <f t="shared" si="54"/>
        <v>1.9750852825579626</v>
      </c>
      <c r="X80" s="78">
        <f t="shared" si="54"/>
        <v>11.259268579977297</v>
      </c>
      <c r="Y80" s="79">
        <f t="shared" si="54"/>
        <v>0.20380766264926473</v>
      </c>
      <c r="Z80" s="78">
        <f t="shared" si="54"/>
        <v>8.7445603470506974</v>
      </c>
      <c r="AA80" s="78">
        <f t="shared" si="54"/>
        <v>4.6124051114797213</v>
      </c>
      <c r="AB80" s="78">
        <f t="shared" si="54"/>
        <v>1.2985372281811387</v>
      </c>
      <c r="AC80" s="78">
        <f t="shared" si="54"/>
        <v>2.942689068304881</v>
      </c>
      <c r="AD80" s="79">
        <f t="shared" si="54"/>
        <v>0.2988521611033001</v>
      </c>
      <c r="AE80" s="78"/>
      <c r="AF80" s="31"/>
      <c r="AG80" s="81" t="s">
        <v>79</v>
      </c>
      <c r="AH80" s="83">
        <f>AVERAGE(AH68:AH79)</f>
        <v>17.541666666666668</v>
      </c>
      <c r="AI80" s="83">
        <f t="shared" ref="AI80:AY80" si="55">AVERAGE(AI68:AI79)</f>
        <v>24.658333333333331</v>
      </c>
      <c r="AJ80" s="83">
        <f t="shared" si="55"/>
        <v>38.875</v>
      </c>
      <c r="AK80" s="83">
        <f t="shared" si="55"/>
        <v>343.56666666666666</v>
      </c>
      <c r="AL80" s="83">
        <f t="shared" si="55"/>
        <v>501.93333333333339</v>
      </c>
      <c r="AM80" s="83">
        <f t="shared" si="55"/>
        <v>28.849999999999994</v>
      </c>
      <c r="AN80" s="83">
        <f t="shared" si="55"/>
        <v>323.75</v>
      </c>
      <c r="AO80" s="83">
        <f t="shared" si="55"/>
        <v>159.42500000000001</v>
      </c>
      <c r="AP80" s="83">
        <f t="shared" si="55"/>
        <v>34.391666666666666</v>
      </c>
      <c r="AQ80" s="83">
        <f t="shared" si="55"/>
        <v>11.158333333333331</v>
      </c>
      <c r="AR80" s="83">
        <f t="shared" si="55"/>
        <v>21.150000000000002</v>
      </c>
      <c r="AS80" s="83">
        <f t="shared" si="55"/>
        <v>26.224999999999994</v>
      </c>
      <c r="AT80" s="83">
        <f t="shared" si="55"/>
        <v>117.05</v>
      </c>
      <c r="AU80" s="83">
        <f t="shared" si="55"/>
        <v>4.741666666666668</v>
      </c>
      <c r="AV80" s="83">
        <f t="shared" si="55"/>
        <v>19.650000000000002</v>
      </c>
      <c r="AW80" s="83">
        <f t="shared" si="55"/>
        <v>42.933333333333337</v>
      </c>
      <c r="AX80" s="83">
        <f t="shared" si="55"/>
        <v>1.3</v>
      </c>
      <c r="AY80" s="83">
        <f t="shared" si="55"/>
        <v>24.441666666666663</v>
      </c>
      <c r="AZ80" s="97"/>
    </row>
    <row r="81" spans="1:53" ht="12.75" thickBot="1" x14ac:dyDescent="0.3">
      <c r="A81" s="29"/>
      <c r="B81" s="30"/>
      <c r="C81" s="10"/>
      <c r="D81" s="11"/>
      <c r="E81" s="33"/>
      <c r="F81" s="127"/>
      <c r="G81" s="127"/>
      <c r="H81" s="134"/>
      <c r="I81" s="134"/>
      <c r="J81" s="135"/>
      <c r="K81" s="134"/>
      <c r="L81" s="135"/>
      <c r="M81" s="134"/>
      <c r="N81" s="134"/>
      <c r="O81" s="134"/>
      <c r="P81" s="134"/>
      <c r="Q81" s="135" t="s">
        <v>80</v>
      </c>
      <c r="R81" s="134">
        <f>STDEV(R68:R79)</f>
        <v>0.4607132386262156</v>
      </c>
      <c r="S81" s="32"/>
      <c r="T81" s="88" t="s">
        <v>80</v>
      </c>
      <c r="U81" s="87">
        <f t="shared" ref="U81:AD81" si="56">STDEV(U68:U79)</f>
        <v>0.48842326724133234</v>
      </c>
      <c r="V81" s="87">
        <f t="shared" si="56"/>
        <v>0.31056906902070897</v>
      </c>
      <c r="W81" s="85">
        <f t="shared" si="56"/>
        <v>4.5245059221722936E-2</v>
      </c>
      <c r="X81" s="86">
        <f t="shared" si="56"/>
        <v>0.84454624559776981</v>
      </c>
      <c r="Y81" s="85">
        <f t="shared" si="56"/>
        <v>1.0177439036865053E-2</v>
      </c>
      <c r="Z81" s="86">
        <f t="shared" si="56"/>
        <v>0.14989123199198337</v>
      </c>
      <c r="AA81" s="86">
        <f t="shared" si="56"/>
        <v>0.15472003774315737</v>
      </c>
      <c r="AB81" s="86">
        <f t="shared" si="56"/>
        <v>7.1471510229388691E-2</v>
      </c>
      <c r="AC81" s="86">
        <f t="shared" si="56"/>
        <v>4.3540678749979883E-2</v>
      </c>
      <c r="AD81" s="85">
        <f t="shared" si="56"/>
        <v>1.2463109993691612E-2</v>
      </c>
      <c r="AE81" s="86"/>
      <c r="AF81" s="33"/>
      <c r="AG81" s="88" t="s">
        <v>80</v>
      </c>
      <c r="AH81" s="89">
        <f>STDEV(AH68:AH79)</f>
        <v>2.3838312681797507</v>
      </c>
      <c r="AI81" s="89">
        <f t="shared" ref="AI81:AY81" si="57">STDEV(AI68:AI79)</f>
        <v>1.3793663455193892</v>
      </c>
      <c r="AJ81" s="89">
        <f t="shared" si="57"/>
        <v>0.87917833541014045</v>
      </c>
      <c r="AK81" s="89">
        <f t="shared" si="57"/>
        <v>4.0328950425522372</v>
      </c>
      <c r="AL81" s="89">
        <f t="shared" si="57"/>
        <v>52.252609040268524</v>
      </c>
      <c r="AM81" s="89">
        <f t="shared" si="57"/>
        <v>2.3846097450869479</v>
      </c>
      <c r="AN81" s="89">
        <f t="shared" si="57"/>
        <v>10.407995178532882</v>
      </c>
      <c r="AO81" s="89">
        <f t="shared" si="57"/>
        <v>4.4470879133530641</v>
      </c>
      <c r="AP81" s="89">
        <f t="shared" si="57"/>
        <v>2.657222861058766</v>
      </c>
      <c r="AQ81" s="89">
        <f t="shared" si="57"/>
        <v>0.51426617326992941</v>
      </c>
      <c r="AR81" s="89">
        <f t="shared" si="57"/>
        <v>0.87956600868630874</v>
      </c>
      <c r="AS81" s="89">
        <f t="shared" si="57"/>
        <v>1.5915258544725386</v>
      </c>
      <c r="AT81" s="89">
        <f t="shared" si="57"/>
        <v>4.0851171119298195</v>
      </c>
      <c r="AU81" s="89">
        <f t="shared" si="57"/>
        <v>1.6155259955891241</v>
      </c>
      <c r="AV81" s="89">
        <f t="shared" si="57"/>
        <v>4.04216413683202</v>
      </c>
      <c r="AW81" s="89">
        <f t="shared" si="57"/>
        <v>2.3176529402641695</v>
      </c>
      <c r="AX81" s="89">
        <f t="shared" si="57"/>
        <v>0.90954534096587381</v>
      </c>
      <c r="AY81" s="89">
        <f t="shared" si="57"/>
        <v>1.6973017802775481</v>
      </c>
      <c r="AZ81" s="116"/>
    </row>
    <row r="82" spans="1:53" x14ac:dyDescent="0.25">
      <c r="E82" s="25"/>
      <c r="F82" s="25"/>
      <c r="G82" s="25"/>
      <c r="H82" s="25"/>
      <c r="I82" s="25"/>
      <c r="J82" s="129"/>
      <c r="K82" s="25"/>
      <c r="L82" s="129"/>
      <c r="M82" s="25"/>
      <c r="N82" s="25"/>
      <c r="O82" s="25"/>
      <c r="P82" s="25"/>
      <c r="Q82" s="129"/>
      <c r="R82" s="25"/>
      <c r="S82" s="25"/>
      <c r="T82" s="25"/>
      <c r="U82" s="128"/>
      <c r="V82" s="128"/>
      <c r="W82" s="129"/>
      <c r="X82" s="25"/>
      <c r="Y82" s="129"/>
      <c r="Z82" s="25"/>
      <c r="AA82" s="25"/>
      <c r="AB82" s="25"/>
      <c r="AC82" s="25"/>
      <c r="AD82" s="129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136"/>
    </row>
    <row r="83" spans="1:53" x14ac:dyDescent="0.25">
      <c r="A83" s="25" t="s">
        <v>48</v>
      </c>
      <c r="B83" s="27" t="s">
        <v>56</v>
      </c>
      <c r="C83" s="9" t="s">
        <v>55</v>
      </c>
      <c r="D83" s="7"/>
      <c r="E83" s="35" t="s">
        <v>142</v>
      </c>
      <c r="F83" s="38" t="s">
        <v>54</v>
      </c>
      <c r="G83" s="38"/>
      <c r="H83" s="131">
        <v>55.792680000000004</v>
      </c>
      <c r="I83" s="131">
        <v>13.641679999999999</v>
      </c>
      <c r="J83" s="132">
        <v>1.97265</v>
      </c>
      <c r="K83" s="131">
        <v>11.43201</v>
      </c>
      <c r="L83" s="132">
        <v>0.19073000000000001</v>
      </c>
      <c r="M83" s="131">
        <v>7.0887700000000002</v>
      </c>
      <c r="N83" s="131">
        <v>3.3719799999999998</v>
      </c>
      <c r="O83" s="131">
        <v>1.8064899999999999</v>
      </c>
      <c r="P83" s="131">
        <v>3.1397999999999997</v>
      </c>
      <c r="Q83" s="132">
        <v>0.33495000000000003</v>
      </c>
      <c r="R83" s="131">
        <f>SUM(H83:Q83)</f>
        <v>98.771739999999994</v>
      </c>
      <c r="S83" s="36"/>
      <c r="T83" s="130"/>
      <c r="U83" s="94">
        <v>56.486480849684334</v>
      </c>
      <c r="V83" s="94">
        <v>13.811318905589797</v>
      </c>
      <c r="W83" s="80">
        <v>1.9971805700699414</v>
      </c>
      <c r="X83" s="92">
        <v>11.574170911639301</v>
      </c>
      <c r="Y83" s="80">
        <v>0.19310179207129491</v>
      </c>
      <c r="Z83" s="92">
        <v>7.1769212529818764</v>
      </c>
      <c r="AA83" s="92">
        <v>3.4139117119937343</v>
      </c>
      <c r="AB83" s="92">
        <v>1.8289543142603342</v>
      </c>
      <c r="AC83" s="92">
        <v>3.1788444751504832</v>
      </c>
      <c r="AD83" s="80">
        <v>0.33911521655890647</v>
      </c>
      <c r="AE83" s="92">
        <f t="shared" ref="AE83:AE88" si="58">SUM(U83:AD83)</f>
        <v>99.999999999999986</v>
      </c>
      <c r="AF83" s="31"/>
      <c r="AG83" s="98"/>
      <c r="AH83" s="109">
        <v>9.9359599999999997</v>
      </c>
      <c r="AI83" s="109">
        <v>1.8073599999999999</v>
      </c>
      <c r="AJ83" s="109">
        <v>31.21847</v>
      </c>
      <c r="AK83" s="109">
        <v>327.48969</v>
      </c>
      <c r="AL83" s="109">
        <v>745.89000999999996</v>
      </c>
      <c r="AM83" s="109">
        <v>51.18656</v>
      </c>
      <c r="AN83" s="109">
        <v>311.72851999999995</v>
      </c>
      <c r="AO83" s="109">
        <v>173.91964999999996</v>
      </c>
      <c r="AP83" s="109">
        <v>34.111609999999999</v>
      </c>
      <c r="AQ83" s="96">
        <v>11.99372</v>
      </c>
      <c r="AR83" s="109">
        <v>20.675519999999999</v>
      </c>
      <c r="AS83" s="109">
        <v>8.4255400000000016</v>
      </c>
      <c r="AT83" s="109">
        <v>118.06110000000001</v>
      </c>
      <c r="AU83" s="109">
        <v>9.1846999999999994</v>
      </c>
      <c r="AV83" s="109">
        <v>25.087309999999999</v>
      </c>
      <c r="AW83" s="109">
        <v>50.896320000000003</v>
      </c>
      <c r="AX83" s="109">
        <v>5.3281299999999989</v>
      </c>
      <c r="AY83" s="109">
        <v>28.486259999999998</v>
      </c>
      <c r="AZ83" s="67" t="s">
        <v>82</v>
      </c>
      <c r="BA83" s="6"/>
    </row>
    <row r="84" spans="1:53" x14ac:dyDescent="0.25">
      <c r="A84" s="25">
        <v>118</v>
      </c>
      <c r="B84" s="27" t="s">
        <v>56</v>
      </c>
      <c r="C84" s="9" t="s">
        <v>55</v>
      </c>
      <c r="E84" s="58" t="s">
        <v>143</v>
      </c>
      <c r="F84" s="38" t="s">
        <v>44</v>
      </c>
      <c r="G84" s="38"/>
      <c r="H84" s="131">
        <v>55.528360000000006</v>
      </c>
      <c r="I84" s="131">
        <v>13.373290000000001</v>
      </c>
      <c r="J84" s="132">
        <v>2.0259999999999998</v>
      </c>
      <c r="K84" s="131">
        <v>10.645919999999998</v>
      </c>
      <c r="L84" s="132">
        <v>0.18648000000000001</v>
      </c>
      <c r="M84" s="131">
        <v>6.7485200000000001</v>
      </c>
      <c r="N84" s="131">
        <v>3.2001100000000005</v>
      </c>
      <c r="O84" s="131">
        <v>2.0632200000000003</v>
      </c>
      <c r="P84" s="131">
        <v>3.0125000000000002</v>
      </c>
      <c r="Q84" s="132">
        <v>0.33327000000000001</v>
      </c>
      <c r="R84" s="131">
        <f t="shared" ref="R84:R88" si="59">SUM(H84:Q84)</f>
        <v>97.117670000000004</v>
      </c>
      <c r="S84" s="36"/>
      <c r="T84" s="130"/>
      <c r="U84" s="94">
        <v>57.176365827519767</v>
      </c>
      <c r="V84" s="94">
        <v>13.770190968318024</v>
      </c>
      <c r="W84" s="80">
        <v>2.0861289108224161</v>
      </c>
      <c r="X84" s="92">
        <v>10.961876354542239</v>
      </c>
      <c r="Y84" s="80">
        <v>0.19201447151538215</v>
      </c>
      <c r="Z84" s="92">
        <v>6.9488068495870161</v>
      </c>
      <c r="AA84" s="92">
        <v>3.2950848908252337</v>
      </c>
      <c r="AB84" s="92">
        <v>3.1019068824543581</v>
      </c>
      <c r="AC84" s="92">
        <v>2.1244535495493717</v>
      </c>
      <c r="AD84" s="80">
        <v>0.34316099807985523</v>
      </c>
      <c r="AE84" s="92">
        <f t="shared" si="58"/>
        <v>99.999989703213657</v>
      </c>
      <c r="AF84" s="31"/>
      <c r="AG84" s="98"/>
      <c r="AH84" s="109">
        <v>9.1999999999999993</v>
      </c>
      <c r="AI84" s="109">
        <v>4.2</v>
      </c>
      <c r="AJ84" s="109">
        <v>30.9</v>
      </c>
      <c r="AK84" s="109">
        <v>335.4</v>
      </c>
      <c r="AL84" s="109">
        <v>733.2</v>
      </c>
      <c r="AM84" s="109">
        <v>54.1</v>
      </c>
      <c r="AN84" s="109">
        <v>304.60000000000002</v>
      </c>
      <c r="AO84" s="109">
        <v>178</v>
      </c>
      <c r="AP84" s="109">
        <v>35.1</v>
      </c>
      <c r="AQ84" s="96">
        <v>12.4</v>
      </c>
      <c r="AR84" s="109">
        <v>22.9</v>
      </c>
      <c r="AS84" s="109">
        <v>17.899999999999999</v>
      </c>
      <c r="AT84" s="109">
        <v>119.1</v>
      </c>
      <c r="AU84" s="109">
        <v>9.3000000000000007</v>
      </c>
      <c r="AV84" s="109">
        <v>25.8</v>
      </c>
      <c r="AW84" s="109">
        <v>55.3</v>
      </c>
      <c r="AX84" s="109">
        <v>4</v>
      </c>
      <c r="AY84" s="109">
        <v>28.9</v>
      </c>
      <c r="AZ84" s="67" t="s">
        <v>82</v>
      </c>
      <c r="BA84" s="6"/>
    </row>
    <row r="85" spans="1:53" x14ac:dyDescent="0.25">
      <c r="A85" s="25">
        <v>169</v>
      </c>
      <c r="B85" s="27" t="s">
        <v>56</v>
      </c>
      <c r="C85" s="9" t="s">
        <v>55</v>
      </c>
      <c r="E85" s="58" t="s">
        <v>144</v>
      </c>
      <c r="F85" s="31" t="s">
        <v>37</v>
      </c>
      <c r="G85" s="31"/>
      <c r="H85" s="94">
        <v>55.742670000000004</v>
      </c>
      <c r="I85" s="94">
        <v>13.726979999999999</v>
      </c>
      <c r="J85" s="80">
        <v>1.9454199999999997</v>
      </c>
      <c r="K85" s="94">
        <v>10.695219999999999</v>
      </c>
      <c r="L85" s="80">
        <v>0.18390000000000001</v>
      </c>
      <c r="M85" s="94">
        <v>6.9681899999999999</v>
      </c>
      <c r="N85" s="94">
        <v>3.3384599999999995</v>
      </c>
      <c r="O85" s="94">
        <v>1.6816599999999999</v>
      </c>
      <c r="P85" s="94">
        <v>3.2124799999999998</v>
      </c>
      <c r="Q85" s="80">
        <v>0.33600000000000002</v>
      </c>
      <c r="R85" s="131">
        <f t="shared" si="59"/>
        <v>97.830979999999968</v>
      </c>
      <c r="S85" s="31"/>
      <c r="T85" s="98"/>
      <c r="U85" s="94">
        <v>56.978546059745092</v>
      </c>
      <c r="V85" s="94">
        <v>14.031322184445049</v>
      </c>
      <c r="W85" s="80">
        <v>1.9885520925988882</v>
      </c>
      <c r="X85" s="92">
        <v>10.932344743965562</v>
      </c>
      <c r="Y85" s="80">
        <v>0.18797726446162558</v>
      </c>
      <c r="Z85" s="92">
        <v>7.1226824059209051</v>
      </c>
      <c r="AA85" s="92">
        <v>3.4124773154679628</v>
      </c>
      <c r="AB85" s="92">
        <v>3.283704200857438</v>
      </c>
      <c r="AC85" s="92">
        <v>1.7189442444509908</v>
      </c>
      <c r="AD85" s="80">
        <v>0.34344948808649367</v>
      </c>
      <c r="AE85" s="92">
        <f t="shared" si="58"/>
        <v>100.00000000000001</v>
      </c>
      <c r="AF85" s="31"/>
      <c r="AG85" s="98"/>
      <c r="AH85" s="109">
        <v>13.5</v>
      </c>
      <c r="AI85" s="109">
        <v>7.6</v>
      </c>
      <c r="AJ85" s="109">
        <v>31.6</v>
      </c>
      <c r="AK85" s="109">
        <v>300</v>
      </c>
      <c r="AL85" s="109">
        <v>752.6</v>
      </c>
      <c r="AM85" s="109">
        <v>49.3</v>
      </c>
      <c r="AN85" s="109">
        <v>334.8</v>
      </c>
      <c r="AO85" s="109">
        <v>192.3</v>
      </c>
      <c r="AP85" s="109">
        <v>36</v>
      </c>
      <c r="AQ85" s="96">
        <v>13.2</v>
      </c>
      <c r="AR85" s="109">
        <v>21</v>
      </c>
      <c r="AS85" s="109">
        <v>14.2</v>
      </c>
      <c r="AT85" s="109">
        <v>119.8</v>
      </c>
      <c r="AU85" s="109">
        <v>6.6</v>
      </c>
      <c r="AV85" s="109">
        <v>27.3</v>
      </c>
      <c r="AW85" s="109">
        <v>60.4</v>
      </c>
      <c r="AX85" s="109">
        <v>2.9</v>
      </c>
      <c r="AY85" s="109">
        <v>31.8</v>
      </c>
      <c r="AZ85" s="67" t="s">
        <v>82</v>
      </c>
      <c r="BA85" s="6"/>
    </row>
    <row r="86" spans="1:53" x14ac:dyDescent="0.25">
      <c r="A86" s="25">
        <v>170</v>
      </c>
      <c r="B86" s="27" t="s">
        <v>56</v>
      </c>
      <c r="C86" s="9" t="s">
        <v>55</v>
      </c>
      <c r="E86" s="58" t="s">
        <v>145</v>
      </c>
      <c r="F86" s="31" t="s">
        <v>37</v>
      </c>
      <c r="G86" s="31"/>
      <c r="H86" s="94">
        <v>55.524210000000004</v>
      </c>
      <c r="I86" s="94">
        <v>13.52647</v>
      </c>
      <c r="J86" s="80">
        <v>1.9374799999999999</v>
      </c>
      <c r="K86" s="94">
        <v>11.088709999999999</v>
      </c>
      <c r="L86" s="80">
        <v>0.18923000000000001</v>
      </c>
      <c r="M86" s="94">
        <v>6.9628899999999998</v>
      </c>
      <c r="N86" s="94">
        <v>3.3184799999999997</v>
      </c>
      <c r="O86" s="94">
        <v>1.80633</v>
      </c>
      <c r="P86" s="94">
        <v>3.1538499999999998</v>
      </c>
      <c r="Q86" s="80">
        <v>0.34143999999999997</v>
      </c>
      <c r="R86" s="131">
        <f t="shared" si="59"/>
        <v>97.84908999999999</v>
      </c>
      <c r="S86" s="31"/>
      <c r="T86" s="98"/>
      <c r="U86" s="94">
        <v>56.744738249481934</v>
      </c>
      <c r="V86" s="94">
        <v>13.823807661369154</v>
      </c>
      <c r="W86" s="80">
        <v>1.9800695131656307</v>
      </c>
      <c r="X86" s="92">
        <v>11.332461037706123</v>
      </c>
      <c r="Y86" s="80">
        <v>0.1933896370421023</v>
      </c>
      <c r="Z86" s="92">
        <v>7.1159476291501536</v>
      </c>
      <c r="AA86" s="92">
        <v>3.3914265324286608</v>
      </c>
      <c r="AB86" s="92">
        <v>3.2231776504002232</v>
      </c>
      <c r="AC86" s="92">
        <v>1.8460365855216436</v>
      </c>
      <c r="AD86" s="80">
        <v>0.348945503734373</v>
      </c>
      <c r="AE86" s="92">
        <f t="shared" si="58"/>
        <v>100</v>
      </c>
      <c r="AF86" s="31"/>
      <c r="AG86" s="98"/>
      <c r="AH86" s="109">
        <v>12.5</v>
      </c>
      <c r="AI86" s="109">
        <v>9.1999999999999993</v>
      </c>
      <c r="AJ86" s="109">
        <v>29.9</v>
      </c>
      <c r="AK86" s="109">
        <v>299.7</v>
      </c>
      <c r="AL86" s="109">
        <v>692.9</v>
      </c>
      <c r="AM86" s="109">
        <v>50.4</v>
      </c>
      <c r="AN86" s="109">
        <v>324.60000000000002</v>
      </c>
      <c r="AO86" s="109">
        <v>191.6</v>
      </c>
      <c r="AP86" s="109">
        <v>35.200000000000003</v>
      </c>
      <c r="AQ86" s="96">
        <v>12.5</v>
      </c>
      <c r="AR86" s="109">
        <v>20.9</v>
      </c>
      <c r="AS86" s="109">
        <v>12.4</v>
      </c>
      <c r="AT86" s="109">
        <v>117.8</v>
      </c>
      <c r="AU86" s="109">
        <v>7.4</v>
      </c>
      <c r="AV86" s="109">
        <v>30.5</v>
      </c>
      <c r="AW86" s="109">
        <v>57.7</v>
      </c>
      <c r="AX86" s="109">
        <v>3.5</v>
      </c>
      <c r="AY86" s="109">
        <v>29.8</v>
      </c>
      <c r="AZ86" s="67" t="s">
        <v>82</v>
      </c>
      <c r="BA86" s="6"/>
    </row>
    <row r="87" spans="1:53" x14ac:dyDescent="0.25">
      <c r="A87" s="25">
        <v>213</v>
      </c>
      <c r="B87" s="27" t="s">
        <v>56</v>
      </c>
      <c r="C87" s="8" t="s">
        <v>55</v>
      </c>
      <c r="E87" s="58" t="s">
        <v>146</v>
      </c>
      <c r="F87" s="107" t="s">
        <v>46</v>
      </c>
      <c r="G87" s="31"/>
      <c r="H87" s="94">
        <v>55.786010000000005</v>
      </c>
      <c r="I87" s="94">
        <v>13.534259999999998</v>
      </c>
      <c r="J87" s="80">
        <v>2.05348</v>
      </c>
      <c r="K87" s="94">
        <v>11.803740000000001</v>
      </c>
      <c r="L87" s="80">
        <v>0.18823000000000001</v>
      </c>
      <c r="M87" s="94">
        <v>6.8386500000000003</v>
      </c>
      <c r="N87" s="94">
        <v>3.2591900000000003</v>
      </c>
      <c r="O87" s="94">
        <v>1.8213199999999998</v>
      </c>
      <c r="P87" s="94">
        <v>3.1527399999999997</v>
      </c>
      <c r="Q87" s="80">
        <v>0.33252999999999999</v>
      </c>
      <c r="R87" s="131">
        <f t="shared" si="59"/>
        <v>98.770150000000015</v>
      </c>
      <c r="S87" s="31"/>
      <c r="T87" s="98"/>
      <c r="U87" s="94">
        <v>56.480642833957717</v>
      </c>
      <c r="V87" s="94">
        <v>13.702785072492555</v>
      </c>
      <c r="W87" s="80">
        <v>2.0790493969128727</v>
      </c>
      <c r="X87" s="92">
        <v>11.950717089193152</v>
      </c>
      <c r="Y87" s="80">
        <v>0.19057379082382592</v>
      </c>
      <c r="Z87" s="92">
        <v>6.9238030846164644</v>
      </c>
      <c r="AA87" s="92">
        <v>3.2997725830903959</v>
      </c>
      <c r="AB87" s="92">
        <v>1.8439986011966774</v>
      </c>
      <c r="AC87" s="92">
        <v>3.1919970954784507</v>
      </c>
      <c r="AD87" s="80">
        <v>0.3366705767552825</v>
      </c>
      <c r="AE87" s="92">
        <f t="shared" si="58"/>
        <v>100.0000101245174</v>
      </c>
      <c r="AF87" s="31"/>
      <c r="AG87" s="98"/>
      <c r="AH87" s="109">
        <v>8.6999999999999993</v>
      </c>
      <c r="AI87" s="109">
        <v>1.8</v>
      </c>
      <c r="AJ87" s="109">
        <v>31.8</v>
      </c>
      <c r="AK87" s="109">
        <v>341.2</v>
      </c>
      <c r="AL87" s="109">
        <v>742.3</v>
      </c>
      <c r="AM87" s="109">
        <v>53</v>
      </c>
      <c r="AN87" s="109">
        <v>314.7</v>
      </c>
      <c r="AO87" s="109">
        <v>183.1</v>
      </c>
      <c r="AP87" s="109">
        <v>36.700000000000003</v>
      </c>
      <c r="AQ87" s="96">
        <v>13.3</v>
      </c>
      <c r="AR87" s="109">
        <v>21.2</v>
      </c>
      <c r="AS87" s="109">
        <v>18.3</v>
      </c>
      <c r="AT87" s="109">
        <v>123.5</v>
      </c>
      <c r="AU87" s="109">
        <v>8.1</v>
      </c>
      <c r="AV87" s="109">
        <v>23.5</v>
      </c>
      <c r="AW87" s="109">
        <v>56.8</v>
      </c>
      <c r="AX87" s="109">
        <v>6.4</v>
      </c>
      <c r="AY87" s="109">
        <v>29.7</v>
      </c>
      <c r="AZ87" s="71">
        <v>3.2</v>
      </c>
      <c r="BA87" s="6"/>
    </row>
    <row r="88" spans="1:53" x14ac:dyDescent="0.25">
      <c r="A88" s="25">
        <v>214</v>
      </c>
      <c r="B88" s="27" t="s">
        <v>56</v>
      </c>
      <c r="C88" s="9" t="s">
        <v>55</v>
      </c>
      <c r="E88" s="58" t="s">
        <v>147</v>
      </c>
      <c r="F88" s="107" t="s">
        <v>46</v>
      </c>
      <c r="G88" s="31"/>
      <c r="H88" s="94">
        <v>55.465830000000004</v>
      </c>
      <c r="I88" s="94">
        <v>13.39466</v>
      </c>
      <c r="J88" s="80">
        <v>1.9470499999999999</v>
      </c>
      <c r="K88" s="94">
        <v>11.321809999999999</v>
      </c>
      <c r="L88" s="80">
        <v>0.18294000000000002</v>
      </c>
      <c r="M88" s="94">
        <v>6.80816</v>
      </c>
      <c r="N88" s="94">
        <v>3.26166</v>
      </c>
      <c r="O88" s="94">
        <v>1.8036099999999999</v>
      </c>
      <c r="P88" s="94">
        <v>2.9885100000000002</v>
      </c>
      <c r="Q88" s="80">
        <v>0.31598999999999999</v>
      </c>
      <c r="R88" s="133">
        <f t="shared" si="59"/>
        <v>97.490220000000022</v>
      </c>
      <c r="S88" s="31"/>
      <c r="T88" s="98"/>
      <c r="U88" s="112">
        <v>56.893731812921153</v>
      </c>
      <c r="V88" s="112">
        <v>13.739489587828439</v>
      </c>
      <c r="W88" s="113">
        <v>1.9971744860997862</v>
      </c>
      <c r="X88" s="114">
        <v>11.613276530376428</v>
      </c>
      <c r="Y88" s="113">
        <v>0.18764957268025728</v>
      </c>
      <c r="Z88" s="114">
        <v>6.9834279804242945</v>
      </c>
      <c r="AA88" s="114">
        <v>3.3456275567305562</v>
      </c>
      <c r="AB88" s="114">
        <v>1.8500417939315557</v>
      </c>
      <c r="AC88" s="114">
        <v>3.0654456349113133</v>
      </c>
      <c r="AD88" s="113">
        <v>0.32412478665810918</v>
      </c>
      <c r="AE88" s="92">
        <f t="shared" si="58"/>
        <v>99.99998974256188</v>
      </c>
      <c r="AF88" s="31"/>
      <c r="AG88" s="98"/>
      <c r="AH88" s="75">
        <v>7.9</v>
      </c>
      <c r="AI88" s="75">
        <v>1.9</v>
      </c>
      <c r="AJ88" s="75">
        <v>31.1</v>
      </c>
      <c r="AK88" s="75">
        <v>325.39999999999998</v>
      </c>
      <c r="AL88" s="75">
        <v>706.2</v>
      </c>
      <c r="AM88" s="75">
        <v>51.2</v>
      </c>
      <c r="AN88" s="75">
        <v>305.89999999999998</v>
      </c>
      <c r="AO88" s="75">
        <v>176.7</v>
      </c>
      <c r="AP88" s="75">
        <v>35.1</v>
      </c>
      <c r="AQ88" s="76">
        <v>12.8</v>
      </c>
      <c r="AR88" s="75">
        <v>21.8</v>
      </c>
      <c r="AS88" s="75">
        <v>16.3</v>
      </c>
      <c r="AT88" s="75">
        <v>121.5</v>
      </c>
      <c r="AU88" s="75">
        <v>8.6999999999999993</v>
      </c>
      <c r="AV88" s="75">
        <v>20.5</v>
      </c>
      <c r="AW88" s="75">
        <v>49.9</v>
      </c>
      <c r="AX88" s="75">
        <v>6.3</v>
      </c>
      <c r="AY88" s="75">
        <v>26</v>
      </c>
      <c r="AZ88" s="77">
        <v>2.9</v>
      </c>
      <c r="BA88" s="6"/>
    </row>
    <row r="89" spans="1:53" x14ac:dyDescent="0.25">
      <c r="A89" s="35"/>
      <c r="B89" s="27"/>
      <c r="C89" s="9"/>
      <c r="D89" s="7"/>
      <c r="E89" s="35"/>
      <c r="F89" s="31"/>
      <c r="G89" s="31"/>
      <c r="H89" s="94"/>
      <c r="I89" s="94"/>
      <c r="J89" s="80"/>
      <c r="K89" s="94"/>
      <c r="L89" s="80"/>
      <c r="M89" s="94"/>
      <c r="N89" s="94"/>
      <c r="O89" s="94"/>
      <c r="P89" s="128"/>
      <c r="Q89" s="80" t="s">
        <v>79</v>
      </c>
      <c r="R89" s="94">
        <f>AVERAGE(R83:R88)</f>
        <v>97.971641666666656</v>
      </c>
      <c r="S89" s="92" t="s">
        <v>57</v>
      </c>
      <c r="T89" s="98" t="s">
        <v>79</v>
      </c>
      <c r="U89" s="94">
        <f t="shared" ref="U89" si="60">AVERAGE(U83:U88)</f>
        <v>56.793417605551667</v>
      </c>
      <c r="V89" s="94">
        <f t="shared" ref="V89:AD89" si="61">AVERAGE(V83:V88)</f>
        <v>13.813152396673836</v>
      </c>
      <c r="W89" s="80">
        <f t="shared" si="61"/>
        <v>2.0213591616115894</v>
      </c>
      <c r="X89" s="92">
        <f t="shared" si="61"/>
        <v>11.394141111237133</v>
      </c>
      <c r="Y89" s="80">
        <f t="shared" si="61"/>
        <v>0.19078442143241467</v>
      </c>
      <c r="Z89" s="92">
        <f t="shared" si="61"/>
        <v>7.0452648671134517</v>
      </c>
      <c r="AA89" s="92">
        <f t="shared" si="61"/>
        <v>3.3597167650894235</v>
      </c>
      <c r="AB89" s="92">
        <f t="shared" si="61"/>
        <v>2.5219639071834314</v>
      </c>
      <c r="AC89" s="92">
        <f t="shared" si="61"/>
        <v>2.5209535975103754</v>
      </c>
      <c r="AD89" s="80">
        <f t="shared" si="61"/>
        <v>0.33924442831217</v>
      </c>
      <c r="AE89" s="92"/>
      <c r="AF89" s="31"/>
      <c r="AG89" s="81" t="s">
        <v>79</v>
      </c>
      <c r="AH89" s="95">
        <f t="shared" ref="AH89" si="62">AVERAGE(AH83:AH88)</f>
        <v>10.289326666666666</v>
      </c>
      <c r="AI89" s="95">
        <f t="shared" ref="AI89:AZ89" si="63">AVERAGE(AI83:AI88)</f>
        <v>4.4178933333333328</v>
      </c>
      <c r="AJ89" s="95">
        <f t="shared" si="63"/>
        <v>31.086411666666667</v>
      </c>
      <c r="AK89" s="95">
        <f t="shared" si="63"/>
        <v>321.53161500000004</v>
      </c>
      <c r="AL89" s="95">
        <f t="shared" si="63"/>
        <v>728.84833500000002</v>
      </c>
      <c r="AM89" s="95">
        <f t="shared" si="63"/>
        <v>51.531093333333338</v>
      </c>
      <c r="AN89" s="95">
        <f t="shared" si="63"/>
        <v>316.05475333333334</v>
      </c>
      <c r="AO89" s="95">
        <f t="shared" si="63"/>
        <v>182.60327500000002</v>
      </c>
      <c r="AP89" s="95">
        <f t="shared" si="63"/>
        <v>35.368601666666663</v>
      </c>
      <c r="AQ89" s="95">
        <f t="shared" si="63"/>
        <v>12.698953333333334</v>
      </c>
      <c r="AR89" s="95">
        <f t="shared" si="63"/>
        <v>21.412586666666666</v>
      </c>
      <c r="AS89" s="95">
        <f t="shared" si="63"/>
        <v>14.587589999999999</v>
      </c>
      <c r="AT89" s="95">
        <f t="shared" si="63"/>
        <v>119.96018333333332</v>
      </c>
      <c r="AU89" s="95">
        <f t="shared" si="63"/>
        <v>8.2141166666666674</v>
      </c>
      <c r="AV89" s="95">
        <f t="shared" si="63"/>
        <v>25.447884999999999</v>
      </c>
      <c r="AW89" s="95">
        <f t="shared" si="63"/>
        <v>55.16605333333333</v>
      </c>
      <c r="AX89" s="95">
        <f t="shared" si="63"/>
        <v>4.7380216666666666</v>
      </c>
      <c r="AY89" s="95">
        <f t="shared" si="63"/>
        <v>29.114376666666661</v>
      </c>
      <c r="AZ89" s="84">
        <f t="shared" si="63"/>
        <v>3.05</v>
      </c>
      <c r="BA89" s="6"/>
    </row>
    <row r="90" spans="1:53" ht="12.75" thickBot="1" x14ac:dyDescent="0.3">
      <c r="A90" s="29"/>
      <c r="B90" s="30"/>
      <c r="C90" s="10"/>
      <c r="D90" s="11"/>
      <c r="E90" s="29"/>
      <c r="F90" s="33"/>
      <c r="G90" s="33"/>
      <c r="H90" s="87"/>
      <c r="I90" s="87"/>
      <c r="J90" s="85"/>
      <c r="K90" s="87"/>
      <c r="L90" s="85"/>
      <c r="M90" s="87"/>
      <c r="N90" s="87"/>
      <c r="O90" s="87"/>
      <c r="P90" s="87"/>
      <c r="Q90" s="85" t="s">
        <v>80</v>
      </c>
      <c r="R90" s="87">
        <f>STDEV(R83:R88)</f>
        <v>0.67433106787146202</v>
      </c>
      <c r="S90" s="33"/>
      <c r="T90" s="88" t="s">
        <v>80</v>
      </c>
      <c r="U90" s="87">
        <f t="shared" ref="U90" si="64">STDEV(U83:U88)</f>
        <v>0.27763023431035722</v>
      </c>
      <c r="V90" s="87">
        <f t="shared" ref="V90:AD90" si="65">STDEV(V83:V88)</f>
        <v>0.11590322914545537</v>
      </c>
      <c r="W90" s="85">
        <f t="shared" si="65"/>
        <v>4.7903914926642234E-2</v>
      </c>
      <c r="X90" s="86">
        <f t="shared" si="65"/>
        <v>0.39852754393351636</v>
      </c>
      <c r="Y90" s="85">
        <f t="shared" si="65"/>
        <v>2.5068765613144809E-3</v>
      </c>
      <c r="Z90" s="86">
        <f t="shared" si="65"/>
        <v>0.1060224942283093</v>
      </c>
      <c r="AA90" s="86">
        <f t="shared" si="65"/>
        <v>5.42132220210719E-2</v>
      </c>
      <c r="AB90" s="86">
        <f t="shared" si="65"/>
        <v>0.74828623153587037</v>
      </c>
      <c r="AC90" s="86">
        <f t="shared" si="65"/>
        <v>0.69793060189963552</v>
      </c>
      <c r="AD90" s="85">
        <f t="shared" si="65"/>
        <v>8.513258859676907E-3</v>
      </c>
      <c r="AE90" s="86"/>
      <c r="AF90" s="33"/>
      <c r="AG90" s="88" t="s">
        <v>80</v>
      </c>
      <c r="AH90" s="89">
        <f t="shared" ref="AH90" si="66">STDEV(AH83:AH88)</f>
        <v>2.2244928231546734</v>
      </c>
      <c r="AI90" s="89">
        <f t="shared" ref="AI90:AZ90" si="67">STDEV(AI83:AI88)</f>
        <v>3.2572952319780084</v>
      </c>
      <c r="AJ90" s="89">
        <f t="shared" si="67"/>
        <v>0.66827049674264982</v>
      </c>
      <c r="AK90" s="89">
        <f t="shared" si="67"/>
        <v>17.719313695776982</v>
      </c>
      <c r="AL90" s="89">
        <f t="shared" si="67"/>
        <v>23.915160146512708</v>
      </c>
      <c r="AM90" s="89">
        <f t="shared" si="67"/>
        <v>1.745992202808097</v>
      </c>
      <c r="AN90" s="89">
        <f t="shared" si="67"/>
        <v>11.655793013135867</v>
      </c>
      <c r="AO90" s="89">
        <f t="shared" si="67"/>
        <v>7.8314546767347242</v>
      </c>
      <c r="AP90" s="89">
        <f t="shared" si="67"/>
        <v>0.8858931831867024</v>
      </c>
      <c r="AQ90" s="89">
        <f t="shared" si="67"/>
        <v>0.4997649178030274</v>
      </c>
      <c r="AR90" s="89">
        <f t="shared" si="67"/>
        <v>0.82266891582620683</v>
      </c>
      <c r="AS90" s="89">
        <f t="shared" si="67"/>
        <v>3.7574734128933072</v>
      </c>
      <c r="AT90" s="89">
        <f t="shared" si="67"/>
        <v>2.1881417233960563</v>
      </c>
      <c r="AU90" s="89">
        <f t="shared" si="67"/>
        <v>1.06192640124759</v>
      </c>
      <c r="AV90" s="89">
        <f t="shared" si="67"/>
        <v>3.3906936516515276</v>
      </c>
      <c r="AW90" s="89">
        <f t="shared" si="67"/>
        <v>4.0611512477457259</v>
      </c>
      <c r="AX90" s="89">
        <f t="shared" si="67"/>
        <v>1.4836356300711648</v>
      </c>
      <c r="AY90" s="89">
        <f t="shared" si="67"/>
        <v>1.9060659304616585</v>
      </c>
      <c r="AZ90" s="91">
        <f t="shared" si="67"/>
        <v>0.21213203435596445</v>
      </c>
      <c r="BA90" s="6"/>
    </row>
    <row r="91" spans="1:53" x14ac:dyDescent="0.25">
      <c r="A91" s="35"/>
      <c r="B91" s="27"/>
      <c r="C91" s="9"/>
      <c r="D91" s="7"/>
      <c r="E91" s="35"/>
      <c r="F91" s="31"/>
      <c r="G91" s="31"/>
      <c r="H91" s="92"/>
      <c r="I91" s="92"/>
      <c r="J91" s="80"/>
      <c r="K91" s="92"/>
      <c r="L91" s="80"/>
      <c r="M91" s="92"/>
      <c r="N91" s="92"/>
      <c r="O91" s="92"/>
      <c r="P91" s="92"/>
      <c r="Q91" s="93"/>
      <c r="R91" s="92"/>
      <c r="S91" s="31"/>
      <c r="T91" s="31"/>
      <c r="U91" s="94"/>
      <c r="V91" s="94"/>
      <c r="W91" s="80"/>
      <c r="X91" s="92"/>
      <c r="Y91" s="80"/>
      <c r="Z91" s="92"/>
      <c r="AA91" s="92"/>
      <c r="AB91" s="92"/>
      <c r="AC91" s="92"/>
      <c r="AD91" s="80"/>
      <c r="AE91" s="92"/>
      <c r="AF91" s="31"/>
      <c r="AG91" s="31"/>
      <c r="AH91" s="95"/>
      <c r="AI91" s="95"/>
      <c r="AJ91" s="95"/>
      <c r="AK91" s="95"/>
      <c r="AL91" s="95"/>
      <c r="AM91" s="95"/>
      <c r="AN91" s="95"/>
      <c r="AO91" s="95"/>
      <c r="AP91" s="95"/>
      <c r="AQ91" s="96"/>
      <c r="AR91" s="109"/>
      <c r="AS91" s="109"/>
      <c r="AT91" s="109"/>
      <c r="AU91" s="109"/>
      <c r="AV91" s="109"/>
      <c r="AW91" s="109"/>
      <c r="AX91" s="109"/>
      <c r="AY91" s="109"/>
      <c r="AZ91" s="97"/>
      <c r="BA91" s="6"/>
    </row>
    <row r="92" spans="1:53" ht="25.5" customHeight="1" x14ac:dyDescent="0.25">
      <c r="A92" s="36">
        <v>102</v>
      </c>
      <c r="B92" s="36" t="s">
        <v>60</v>
      </c>
      <c r="C92" s="17" t="s">
        <v>139</v>
      </c>
      <c r="D92" s="6"/>
      <c r="E92" s="38" t="s">
        <v>148</v>
      </c>
      <c r="F92" s="38" t="s">
        <v>42</v>
      </c>
      <c r="G92" s="38"/>
      <c r="H92" s="131">
        <v>54.95</v>
      </c>
      <c r="I92" s="131">
        <v>13.79</v>
      </c>
      <c r="J92" s="132">
        <v>1.9810000000000001</v>
      </c>
      <c r="K92" s="131">
        <v>11.617000000000001</v>
      </c>
      <c r="L92" s="132">
        <v>0.182</v>
      </c>
      <c r="M92" s="131">
        <v>7.39</v>
      </c>
      <c r="N92" s="131">
        <v>3.77</v>
      </c>
      <c r="O92" s="131">
        <v>1.56</v>
      </c>
      <c r="P92" s="131">
        <v>3.19</v>
      </c>
      <c r="Q92" s="132">
        <v>0.33300000000000002</v>
      </c>
      <c r="R92" s="131">
        <f>SUM(H92:Q92)</f>
        <v>98.763000000000005</v>
      </c>
      <c r="S92" s="36"/>
      <c r="T92" s="130"/>
      <c r="U92" s="94">
        <v>55.638245091785379</v>
      </c>
      <c r="V92" s="94">
        <v>13.962718831951236</v>
      </c>
      <c r="W92" s="80">
        <v>2.0058118931178681</v>
      </c>
      <c r="X92" s="92">
        <v>11.762502151615484</v>
      </c>
      <c r="Y92" s="80">
        <v>0.18427953788362036</v>
      </c>
      <c r="Z92" s="92">
        <v>7.4825592580217286</v>
      </c>
      <c r="AA92" s="92">
        <v>3.8172189990178507</v>
      </c>
      <c r="AB92" s="92">
        <v>1.5795388961453174</v>
      </c>
      <c r="AC92" s="92">
        <v>3.2299545376304888</v>
      </c>
      <c r="AD92" s="80">
        <v>0.33717080283101974</v>
      </c>
      <c r="AE92" s="92">
        <f t="shared" ref="AE92:AE100" si="68">SUM(U92:AD92)</f>
        <v>100</v>
      </c>
      <c r="AF92" s="31"/>
      <c r="AG92" s="98"/>
      <c r="AH92" s="95">
        <v>14</v>
      </c>
      <c r="AI92" s="95">
        <v>26</v>
      </c>
      <c r="AJ92" s="95">
        <v>35</v>
      </c>
      <c r="AK92" s="95">
        <v>344</v>
      </c>
      <c r="AL92" s="95">
        <v>625</v>
      </c>
      <c r="AM92" s="95">
        <v>41</v>
      </c>
      <c r="AN92" s="95">
        <v>306</v>
      </c>
      <c r="AO92" s="95">
        <v>168</v>
      </c>
      <c r="AP92" s="95">
        <v>35</v>
      </c>
      <c r="AQ92" s="96">
        <v>13.1</v>
      </c>
      <c r="AR92" s="95">
        <v>22</v>
      </c>
      <c r="AS92" s="95">
        <v>34</v>
      </c>
      <c r="AT92" s="95">
        <v>116</v>
      </c>
      <c r="AU92" s="95">
        <v>6</v>
      </c>
      <c r="AV92" s="95">
        <v>25</v>
      </c>
      <c r="AW92" s="95">
        <v>49</v>
      </c>
      <c r="AX92" s="95">
        <v>6</v>
      </c>
      <c r="AY92" s="35" t="s">
        <v>82</v>
      </c>
      <c r="AZ92" s="67" t="s">
        <v>82</v>
      </c>
      <c r="BA92" s="18"/>
    </row>
    <row r="93" spans="1:53" ht="24" x14ac:dyDescent="0.25">
      <c r="A93" s="36">
        <v>106</v>
      </c>
      <c r="B93" s="36" t="s">
        <v>60</v>
      </c>
      <c r="C93" s="17" t="s">
        <v>139</v>
      </c>
      <c r="D93" s="6"/>
      <c r="E93" s="38" t="s">
        <v>149</v>
      </c>
      <c r="F93" s="38" t="s">
        <v>42</v>
      </c>
      <c r="G93" s="38"/>
      <c r="H93" s="131">
        <v>52.39</v>
      </c>
      <c r="I93" s="131">
        <v>13.4</v>
      </c>
      <c r="J93" s="132">
        <v>1.909</v>
      </c>
      <c r="K93" s="131">
        <v>12.538</v>
      </c>
      <c r="L93" s="132">
        <v>0.19600000000000001</v>
      </c>
      <c r="M93" s="131">
        <v>8.11</v>
      </c>
      <c r="N93" s="131">
        <v>3.72</v>
      </c>
      <c r="O93" s="131">
        <v>1.56</v>
      </c>
      <c r="P93" s="131">
        <v>3.03</v>
      </c>
      <c r="Q93" s="132">
        <v>0.307</v>
      </c>
      <c r="R93" s="131">
        <f t="shared" ref="R93:R100" si="69">SUM(H93:Q93)</f>
        <v>97.160000000000011</v>
      </c>
      <c r="S93" s="36"/>
      <c r="T93" s="130"/>
      <c r="U93" s="94">
        <v>53.921366817620424</v>
      </c>
      <c r="V93" s="94">
        <v>13.791683820502264</v>
      </c>
      <c r="W93" s="80">
        <v>1.9648003293536436</v>
      </c>
      <c r="X93" s="92">
        <v>12.904487443392343</v>
      </c>
      <c r="Y93" s="80">
        <v>0.20172910662824209</v>
      </c>
      <c r="Z93" s="92">
        <v>8.3470564018114448</v>
      </c>
      <c r="AA93" s="92">
        <v>3.8287361053931659</v>
      </c>
      <c r="AB93" s="92">
        <v>1.6055990119390697</v>
      </c>
      <c r="AC93" s="92">
        <v>3.1185673116508852</v>
      </c>
      <c r="AD93" s="80">
        <v>0.31597365170852204</v>
      </c>
      <c r="AE93" s="92">
        <f t="shared" si="68"/>
        <v>99.999999999999986</v>
      </c>
      <c r="AF93" s="31"/>
      <c r="AG93" s="98"/>
      <c r="AH93" s="95">
        <v>13</v>
      </c>
      <c r="AI93" s="95">
        <v>24</v>
      </c>
      <c r="AJ93" s="95">
        <v>34</v>
      </c>
      <c r="AK93" s="95">
        <v>346</v>
      </c>
      <c r="AL93" s="95">
        <v>705</v>
      </c>
      <c r="AM93" s="95">
        <v>43</v>
      </c>
      <c r="AN93" s="95">
        <v>340</v>
      </c>
      <c r="AO93" s="95">
        <v>163</v>
      </c>
      <c r="AP93" s="95">
        <v>35</v>
      </c>
      <c r="AQ93" s="96">
        <v>12.8</v>
      </c>
      <c r="AR93" s="95">
        <v>18</v>
      </c>
      <c r="AS93" s="95">
        <v>32</v>
      </c>
      <c r="AT93" s="95">
        <v>119</v>
      </c>
      <c r="AU93" s="95">
        <v>9</v>
      </c>
      <c r="AV93" s="95">
        <v>20</v>
      </c>
      <c r="AW93" s="95">
        <v>39</v>
      </c>
      <c r="AX93" s="95">
        <v>4</v>
      </c>
      <c r="AY93" s="35" t="s">
        <v>82</v>
      </c>
      <c r="AZ93" s="67" t="s">
        <v>82</v>
      </c>
      <c r="BA93" s="18"/>
    </row>
    <row r="94" spans="1:53" ht="24" x14ac:dyDescent="0.25">
      <c r="A94" s="36">
        <v>108</v>
      </c>
      <c r="B94" s="36" t="s">
        <v>60</v>
      </c>
      <c r="C94" s="17" t="s">
        <v>139</v>
      </c>
      <c r="D94" s="6"/>
      <c r="E94" s="38" t="s">
        <v>150</v>
      </c>
      <c r="F94" s="38" t="s">
        <v>58</v>
      </c>
      <c r="G94" s="38"/>
      <c r="H94" s="131">
        <v>55.476110000000006</v>
      </c>
      <c r="I94" s="131">
        <v>14.93699</v>
      </c>
      <c r="J94" s="132">
        <v>2.0479300000000005</v>
      </c>
      <c r="K94" s="131">
        <v>9.3731600000000004</v>
      </c>
      <c r="L94" s="132">
        <v>0.19589000000000001</v>
      </c>
      <c r="M94" s="131">
        <v>9.1528100000000006</v>
      </c>
      <c r="N94" s="131">
        <v>3.8279000000000001</v>
      </c>
      <c r="O94" s="131">
        <v>1.3403800000000001</v>
      </c>
      <c r="P94" s="131">
        <v>2.9867399999999997</v>
      </c>
      <c r="Q94" s="132">
        <v>0.31952000000000003</v>
      </c>
      <c r="R94" s="131">
        <f t="shared" si="69"/>
        <v>99.657429999999991</v>
      </c>
      <c r="S94" s="36"/>
      <c r="T94" s="130"/>
      <c r="U94" s="94">
        <v>55.666807783423685</v>
      </c>
      <c r="V94" s="94">
        <v>14.988335541063021</v>
      </c>
      <c r="W94" s="80">
        <v>2.0549697097346384</v>
      </c>
      <c r="X94" s="92">
        <v>9.4053800103012897</v>
      </c>
      <c r="Y94" s="80">
        <v>0.1965633671267662</v>
      </c>
      <c r="Z94" s="92">
        <v>9.1842725625174175</v>
      </c>
      <c r="AA94" s="92">
        <v>3.8410583134644356</v>
      </c>
      <c r="AB94" s="92">
        <v>1.3449875237601454</v>
      </c>
      <c r="AC94" s="92">
        <v>2.9970068463535533</v>
      </c>
      <c r="AD94" s="80">
        <v>0.32061834225506319</v>
      </c>
      <c r="AE94" s="92">
        <f t="shared" si="68"/>
        <v>100</v>
      </c>
      <c r="AF94" s="31"/>
      <c r="AG94" s="98"/>
      <c r="AH94" s="95">
        <v>10.328480000000001</v>
      </c>
      <c r="AI94" s="95">
        <v>23.07545</v>
      </c>
      <c r="AJ94" s="95">
        <v>38.809010000000001</v>
      </c>
      <c r="AK94" s="95">
        <v>364.33535999999998</v>
      </c>
      <c r="AL94" s="95">
        <v>705.45324999999991</v>
      </c>
      <c r="AM94" s="95">
        <v>31.961729999999996</v>
      </c>
      <c r="AN94" s="95">
        <v>364.80838</v>
      </c>
      <c r="AO94" s="95">
        <v>163.93964</v>
      </c>
      <c r="AP94" s="95">
        <v>33.817119999999996</v>
      </c>
      <c r="AQ94" s="96">
        <v>13.1251</v>
      </c>
      <c r="AR94" s="95">
        <v>22.783029999999997</v>
      </c>
      <c r="AS94" s="95">
        <v>23.906850000000002</v>
      </c>
      <c r="AT94" s="95">
        <v>124.83723000000001</v>
      </c>
      <c r="AU94" s="95">
        <v>6.2526299999999999</v>
      </c>
      <c r="AV94" s="95">
        <v>18.53584</v>
      </c>
      <c r="AW94" s="95">
        <v>40.960619999999999</v>
      </c>
      <c r="AX94" s="95">
        <v>4.3326400000000005</v>
      </c>
      <c r="AY94" s="95">
        <v>26.70346</v>
      </c>
      <c r="AZ94" s="67" t="s">
        <v>82</v>
      </c>
      <c r="BA94" s="18"/>
    </row>
    <row r="95" spans="1:53" ht="24" x14ac:dyDescent="0.25">
      <c r="A95" s="36">
        <v>142</v>
      </c>
      <c r="B95" s="36" t="s">
        <v>60</v>
      </c>
      <c r="C95" s="17" t="s">
        <v>139</v>
      </c>
      <c r="D95" s="6"/>
      <c r="E95" s="38" t="s">
        <v>151</v>
      </c>
      <c r="F95" s="38" t="s">
        <v>33</v>
      </c>
      <c r="G95" s="38"/>
      <c r="H95" s="131">
        <v>53.305579999999999</v>
      </c>
      <c r="I95" s="131">
        <v>13.853780000000002</v>
      </c>
      <c r="J95" s="132">
        <v>1.9189199999999997</v>
      </c>
      <c r="K95" s="131">
        <v>11.37682</v>
      </c>
      <c r="L95" s="132">
        <v>0.19726000000000002</v>
      </c>
      <c r="M95" s="131">
        <v>8.6474399999999996</v>
      </c>
      <c r="N95" s="131">
        <v>3.8243</v>
      </c>
      <c r="O95" s="131">
        <v>1.14714</v>
      </c>
      <c r="P95" s="131">
        <v>2.7723599999999999</v>
      </c>
      <c r="Q95" s="132">
        <v>0.28305000000000002</v>
      </c>
      <c r="R95" s="131">
        <f t="shared" si="69"/>
        <v>97.326650000000001</v>
      </c>
      <c r="S95" s="36"/>
      <c r="T95" s="130"/>
      <c r="U95" s="94">
        <v>54.769784463901033</v>
      </c>
      <c r="V95" s="94">
        <v>14.234317394357269</v>
      </c>
      <c r="W95" s="80">
        <v>1.9716291390782907</v>
      </c>
      <c r="X95" s="92">
        <v>11.689319941450755</v>
      </c>
      <c r="Y95" s="80">
        <v>0.20267836281584628</v>
      </c>
      <c r="Z95" s="92">
        <v>8.8849689838196362</v>
      </c>
      <c r="AA95" s="92">
        <v>3.9293463597112486</v>
      </c>
      <c r="AB95" s="92">
        <v>1.1786497876942608</v>
      </c>
      <c r="AC95" s="92">
        <v>2.8485115377478429</v>
      </c>
      <c r="AD95" s="80">
        <v>0.29082485346763304</v>
      </c>
      <c r="AE95" s="92">
        <f t="shared" si="68"/>
        <v>100.00003082404379</v>
      </c>
      <c r="AF95" s="31"/>
      <c r="AG95" s="98"/>
      <c r="AH95" s="95">
        <v>17.399999999999999</v>
      </c>
      <c r="AI95" s="95">
        <v>26</v>
      </c>
      <c r="AJ95" s="95">
        <v>38.700000000000003</v>
      </c>
      <c r="AK95" s="95">
        <v>342.5</v>
      </c>
      <c r="AL95" s="95">
        <v>642.9</v>
      </c>
      <c r="AM95" s="95">
        <v>33</v>
      </c>
      <c r="AN95" s="95">
        <v>336.9</v>
      </c>
      <c r="AO95" s="95">
        <v>158.19999999999999</v>
      </c>
      <c r="AP95" s="95">
        <v>36</v>
      </c>
      <c r="AQ95" s="96">
        <v>11</v>
      </c>
      <c r="AR95" s="95">
        <v>20.2</v>
      </c>
      <c r="AS95" s="95">
        <v>28.4</v>
      </c>
      <c r="AT95" s="95">
        <v>112.3</v>
      </c>
      <c r="AU95" s="95">
        <v>4.5</v>
      </c>
      <c r="AV95" s="95">
        <v>19.5</v>
      </c>
      <c r="AW95" s="95">
        <v>37.5</v>
      </c>
      <c r="AX95" s="95">
        <v>0.5</v>
      </c>
      <c r="AY95" s="95">
        <v>24.8</v>
      </c>
      <c r="AZ95" s="67" t="s">
        <v>82</v>
      </c>
      <c r="BA95" s="18"/>
    </row>
    <row r="96" spans="1:53" ht="24" x14ac:dyDescent="0.25">
      <c r="A96" s="36">
        <v>221</v>
      </c>
      <c r="B96" s="36" t="s">
        <v>60</v>
      </c>
      <c r="C96" s="17" t="s">
        <v>139</v>
      </c>
      <c r="D96" s="6"/>
      <c r="E96" s="38" t="s">
        <v>152</v>
      </c>
      <c r="F96" s="38" t="s">
        <v>59</v>
      </c>
      <c r="G96" s="36"/>
      <c r="H96" s="131">
        <v>55.931930000000001</v>
      </c>
      <c r="I96" s="131">
        <v>13.54969</v>
      </c>
      <c r="J96" s="132">
        <v>2.0586099999999998</v>
      </c>
      <c r="K96" s="131">
        <v>11.346690000000001</v>
      </c>
      <c r="L96" s="132">
        <v>0.1845</v>
      </c>
      <c r="M96" s="131">
        <v>6.8632</v>
      </c>
      <c r="N96" s="131">
        <f>AVERAGE(N87:N95)</f>
        <v>3.6105083333333337</v>
      </c>
      <c r="O96" s="131">
        <f>AVERAGE(O87:O95)</f>
        <v>1.5387416666666667</v>
      </c>
      <c r="P96" s="131">
        <f>AVERAGE(P87:P95)</f>
        <v>3.0200583333333331</v>
      </c>
      <c r="Q96" s="132">
        <f>AVERAGE(Q87:Q95)</f>
        <v>0.31518166666666664</v>
      </c>
      <c r="R96" s="131">
        <f t="shared" si="69"/>
        <v>98.419110000000003</v>
      </c>
      <c r="S96" s="36"/>
      <c r="T96" s="130"/>
      <c r="U96" s="94">
        <f>AVERAGE(U87:U95)</f>
        <v>48.805203330433926</v>
      </c>
      <c r="V96" s="94">
        <f>AVERAGE(V87:V95)</f>
        <v>12.293548234251759</v>
      </c>
      <c r="W96" s="80">
        <f>AVERAGE(W87:W95)</f>
        <v>1.7678372538544165</v>
      </c>
      <c r="X96" s="92">
        <v>11.52618731505739</v>
      </c>
      <c r="Y96" s="80">
        <v>0.18741867096290532</v>
      </c>
      <c r="Z96" s="92">
        <v>6.9717713959491157</v>
      </c>
      <c r="AA96" s="92">
        <v>3.329276828043116</v>
      </c>
      <c r="AB96" s="92">
        <v>1.9329924920791484</v>
      </c>
      <c r="AC96" s="92">
        <v>3.0499468218567749</v>
      </c>
      <c r="AD96" s="80">
        <v>0.33045619431405282</v>
      </c>
      <c r="AE96" s="92">
        <f t="shared" si="68"/>
        <v>90.194638536802614</v>
      </c>
      <c r="AF96" s="31"/>
      <c r="AG96" s="98"/>
      <c r="AH96" s="95">
        <v>8.3000000000000007</v>
      </c>
      <c r="AI96" s="95">
        <v>2.2000000000000002</v>
      </c>
      <c r="AJ96" s="95">
        <v>31.4</v>
      </c>
      <c r="AK96" s="95">
        <v>340.5</v>
      </c>
      <c r="AL96" s="95">
        <v>739.7</v>
      </c>
      <c r="AM96" s="95">
        <v>52.4</v>
      </c>
      <c r="AN96" s="95">
        <v>316.89999999999998</v>
      </c>
      <c r="AO96" s="95">
        <v>181</v>
      </c>
      <c r="AP96" s="95">
        <v>36.5</v>
      </c>
      <c r="AQ96" s="96">
        <v>12.6</v>
      </c>
      <c r="AR96" s="95">
        <v>20.2</v>
      </c>
      <c r="AS96" s="95">
        <v>17.2</v>
      </c>
      <c r="AT96" s="95">
        <v>124</v>
      </c>
      <c r="AU96" s="95">
        <v>9</v>
      </c>
      <c r="AV96" s="95">
        <v>24.4</v>
      </c>
      <c r="AW96" s="95">
        <v>56</v>
      </c>
      <c r="AX96" s="95">
        <v>6.2</v>
      </c>
      <c r="AY96" s="95">
        <v>26.5</v>
      </c>
      <c r="AZ96" s="84">
        <v>1.7</v>
      </c>
      <c r="BA96" s="18"/>
    </row>
    <row r="97" spans="1:54" ht="24" x14ac:dyDescent="0.25">
      <c r="A97" s="36">
        <v>222</v>
      </c>
      <c r="B97" s="36" t="s">
        <v>60</v>
      </c>
      <c r="C97" s="17" t="s">
        <v>139</v>
      </c>
      <c r="D97" s="6"/>
      <c r="E97" s="36" t="s">
        <v>137</v>
      </c>
      <c r="F97" s="36" t="s">
        <v>51</v>
      </c>
      <c r="G97" s="36"/>
      <c r="H97" s="131">
        <v>54.749227500000003</v>
      </c>
      <c r="I97" s="131">
        <v>13.8425265</v>
      </c>
      <c r="J97" s="132">
        <v>1.9278170999999997</v>
      </c>
      <c r="K97" s="131">
        <v>11.488237199999999</v>
      </c>
      <c r="L97" s="132">
        <v>0.190773</v>
      </c>
      <c r="M97" s="131">
        <v>7.6043285999999997</v>
      </c>
      <c r="N97" s="131">
        <v>3.9560993999999994</v>
      </c>
      <c r="O97" s="131">
        <v>1.7364104999999999</v>
      </c>
      <c r="P97" s="131">
        <v>3.0785336999999999</v>
      </c>
      <c r="Q97" s="132">
        <v>0.32841269999999995</v>
      </c>
      <c r="R97" s="131">
        <f t="shared" si="69"/>
        <v>98.902366200000003</v>
      </c>
      <c r="S97" s="36"/>
      <c r="T97" s="130"/>
      <c r="U97" s="131">
        <v>55.35683737733779</v>
      </c>
      <c r="V97" s="131">
        <v>13.996151605097788</v>
      </c>
      <c r="W97" s="132">
        <v>1.9492121180696282</v>
      </c>
      <c r="X97" s="131">
        <v>11.615734275569137</v>
      </c>
      <c r="Y97" s="132">
        <v>0.19289020903512952</v>
      </c>
      <c r="Z97" s="131">
        <v>7.6887218486149189</v>
      </c>
      <c r="AA97" s="131">
        <v>4.0000044043431222</v>
      </c>
      <c r="AB97" s="131">
        <v>1.7556812773075527</v>
      </c>
      <c r="AC97" s="131">
        <v>3.1126994329107935</v>
      </c>
      <c r="AD97" s="132">
        <v>0.33205744184340169</v>
      </c>
      <c r="AE97" s="92">
        <f t="shared" si="68"/>
        <v>99.999989990129251</v>
      </c>
      <c r="AF97" s="36"/>
      <c r="AG97" s="130"/>
      <c r="AH97" s="137">
        <v>18.399999999999999</v>
      </c>
      <c r="AI97" s="137">
        <v>12.9</v>
      </c>
      <c r="AJ97" s="137">
        <v>34.1</v>
      </c>
      <c r="AK97" s="137">
        <v>347.5</v>
      </c>
      <c r="AL97" s="137">
        <v>629.79999999999995</v>
      </c>
      <c r="AM97" s="137">
        <v>45.1</v>
      </c>
      <c r="AN97" s="137">
        <v>324.7</v>
      </c>
      <c r="AO97" s="137">
        <v>173.8</v>
      </c>
      <c r="AP97" s="137">
        <v>34.4</v>
      </c>
      <c r="AQ97" s="138">
        <v>12.4</v>
      </c>
      <c r="AR97" s="137">
        <v>22.3</v>
      </c>
      <c r="AS97" s="137">
        <v>33.5</v>
      </c>
      <c r="AT97" s="137">
        <v>118.2</v>
      </c>
      <c r="AU97" s="137">
        <v>8</v>
      </c>
      <c r="AV97" s="137">
        <v>22.2</v>
      </c>
      <c r="AW97" s="137">
        <v>49.9</v>
      </c>
      <c r="AX97" s="137">
        <v>2.8</v>
      </c>
      <c r="AY97" s="137">
        <v>27</v>
      </c>
      <c r="AZ97" s="67" t="s">
        <v>82</v>
      </c>
      <c r="BA97" s="19"/>
    </row>
    <row r="98" spans="1:54" ht="24" x14ac:dyDescent="0.25">
      <c r="A98" s="37" t="s">
        <v>48</v>
      </c>
      <c r="B98" s="36" t="s">
        <v>60</v>
      </c>
      <c r="C98" s="17" t="s">
        <v>139</v>
      </c>
      <c r="D98" s="6"/>
      <c r="E98" s="38" t="s">
        <v>153</v>
      </c>
      <c r="F98" s="38" t="s">
        <v>51</v>
      </c>
      <c r="G98" s="36"/>
      <c r="H98" s="131">
        <v>55.836613799999995</v>
      </c>
      <c r="I98" s="131">
        <v>13.6367154</v>
      </c>
      <c r="J98" s="132">
        <v>2.0168379000000001</v>
      </c>
      <c r="K98" s="131">
        <v>11.690009099999999</v>
      </c>
      <c r="L98" s="132">
        <v>0.1924758</v>
      </c>
      <c r="M98" s="131">
        <v>6.7723820999999997</v>
      </c>
      <c r="N98" s="131">
        <v>3.2405670000000004</v>
      </c>
      <c r="O98" s="131">
        <v>1.8875834999999999</v>
      </c>
      <c r="P98" s="131">
        <v>3.2051646000000003</v>
      </c>
      <c r="Q98" s="132">
        <v>0.36601289999999997</v>
      </c>
      <c r="R98" s="131">
        <f t="shared" si="69"/>
        <v>98.844362099999998</v>
      </c>
      <c r="S98" s="36"/>
      <c r="T98" s="130"/>
      <c r="U98" s="94">
        <v>56.489427028231084</v>
      </c>
      <c r="V98" s="94">
        <v>13.796148925726134</v>
      </c>
      <c r="W98" s="80">
        <v>2.0404177407302022</v>
      </c>
      <c r="X98" s="92">
        <v>11.826682727916557</v>
      </c>
      <c r="Y98" s="80">
        <v>0.19472612894731808</v>
      </c>
      <c r="Z98" s="92">
        <v>6.8515613395819575</v>
      </c>
      <c r="AA98" s="92">
        <v>3.2784540576239913</v>
      </c>
      <c r="AB98" s="92">
        <v>1.9096521641672874</v>
      </c>
      <c r="AC98" s="92">
        <v>3.2426377508080457</v>
      </c>
      <c r="AD98" s="80">
        <v>0.37029213626742602</v>
      </c>
      <c r="AE98" s="92">
        <f t="shared" si="68"/>
        <v>100.00000000000001</v>
      </c>
      <c r="AF98" s="31"/>
      <c r="AG98" s="98"/>
      <c r="AH98" s="95">
        <v>8.8000000000000007</v>
      </c>
      <c r="AI98" s="95">
        <v>3.2</v>
      </c>
      <c r="AJ98" s="95">
        <v>32</v>
      </c>
      <c r="AK98" s="95">
        <v>297.89999999999998</v>
      </c>
      <c r="AL98" s="95">
        <v>726</v>
      </c>
      <c r="AM98" s="95">
        <v>54.2</v>
      </c>
      <c r="AN98" s="95">
        <v>330.2</v>
      </c>
      <c r="AO98" s="95">
        <v>199.7</v>
      </c>
      <c r="AP98" s="95">
        <v>36.6</v>
      </c>
      <c r="AQ98" s="96">
        <v>14.9</v>
      </c>
      <c r="AR98" s="95">
        <v>23.1</v>
      </c>
      <c r="AS98" s="95">
        <v>14.3</v>
      </c>
      <c r="AT98" s="95">
        <v>126.3</v>
      </c>
      <c r="AU98" s="95">
        <v>8.5</v>
      </c>
      <c r="AV98" s="95">
        <v>30.9</v>
      </c>
      <c r="AW98" s="95">
        <v>62.4</v>
      </c>
      <c r="AX98" s="95">
        <v>5.7</v>
      </c>
      <c r="AY98" s="95">
        <v>32.299999999999997</v>
      </c>
      <c r="AZ98" s="84">
        <v>1.6</v>
      </c>
      <c r="BA98" s="18"/>
    </row>
    <row r="99" spans="1:54" ht="24" x14ac:dyDescent="0.25">
      <c r="A99" s="37" t="s">
        <v>48</v>
      </c>
      <c r="B99" s="36" t="s">
        <v>60</v>
      </c>
      <c r="C99" s="17" t="s">
        <v>139</v>
      </c>
      <c r="D99" s="6"/>
      <c r="E99" s="38" t="s">
        <v>154</v>
      </c>
      <c r="F99" s="38" t="s">
        <v>51</v>
      </c>
      <c r="G99" s="36"/>
      <c r="H99" s="131">
        <v>55.661512500000001</v>
      </c>
      <c r="I99" s="131">
        <v>13.578503399999999</v>
      </c>
      <c r="J99" s="132">
        <v>1.9499534999999999</v>
      </c>
      <c r="K99" s="131">
        <v>11.4414894</v>
      </c>
      <c r="L99" s="132">
        <v>0.18624869999999999</v>
      </c>
      <c r="M99" s="131">
        <v>6.8913206999999996</v>
      </c>
      <c r="N99" s="131">
        <v>3.3243209999999999</v>
      </c>
      <c r="O99" s="131">
        <v>1.8292823999999999</v>
      </c>
      <c r="P99" s="131">
        <v>3.0821174999999998</v>
      </c>
      <c r="Q99" s="132">
        <v>0.3223935</v>
      </c>
      <c r="R99" s="131">
        <f t="shared" si="69"/>
        <v>98.267142599999985</v>
      </c>
      <c r="S99" s="36"/>
      <c r="T99" s="130"/>
      <c r="U99" s="94">
        <v>56.643055885497994</v>
      </c>
      <c r="V99" s="94">
        <v>13.817948747397486</v>
      </c>
      <c r="W99" s="80">
        <v>1.9843392698792079</v>
      </c>
      <c r="X99" s="92">
        <v>11.643250324854769</v>
      </c>
      <c r="Y99" s="80">
        <v>0.18953303726163295</v>
      </c>
      <c r="Z99" s="92">
        <v>7.0128432736172792</v>
      </c>
      <c r="AA99" s="92">
        <v>3.3829425706736687</v>
      </c>
      <c r="AB99" s="92">
        <v>1.8615402377640722</v>
      </c>
      <c r="AC99" s="92">
        <v>3.1364680181511657</v>
      </c>
      <c r="AD99" s="80">
        <v>0.32807863490273098</v>
      </c>
      <c r="AE99" s="92">
        <f t="shared" si="68"/>
        <v>100.00000000000003</v>
      </c>
      <c r="AF99" s="31"/>
      <c r="AG99" s="98"/>
      <c r="AH99" s="95">
        <v>8.9</v>
      </c>
      <c r="AI99" s="95">
        <v>2.5</v>
      </c>
      <c r="AJ99" s="95">
        <v>31.1</v>
      </c>
      <c r="AK99" s="95">
        <v>321.8</v>
      </c>
      <c r="AL99" s="95">
        <v>705.6</v>
      </c>
      <c r="AM99" s="95">
        <v>51.7</v>
      </c>
      <c r="AN99" s="95">
        <v>317.2</v>
      </c>
      <c r="AO99" s="95">
        <v>182.1</v>
      </c>
      <c r="AP99" s="95">
        <v>35.799999999999997</v>
      </c>
      <c r="AQ99" s="96">
        <v>13.3</v>
      </c>
      <c r="AR99" s="95">
        <v>20.5</v>
      </c>
      <c r="AS99" s="95">
        <v>17.3</v>
      </c>
      <c r="AT99" s="95">
        <v>121.2</v>
      </c>
      <c r="AU99" s="95">
        <v>9.1999999999999993</v>
      </c>
      <c r="AV99" s="95">
        <v>23.9</v>
      </c>
      <c r="AW99" s="95">
        <v>52.2</v>
      </c>
      <c r="AX99" s="95">
        <v>5.7</v>
      </c>
      <c r="AY99" s="95">
        <v>27.1</v>
      </c>
      <c r="AZ99" s="84">
        <v>1.9</v>
      </c>
      <c r="BA99" s="18"/>
    </row>
    <row r="100" spans="1:54" ht="24" x14ac:dyDescent="0.25">
      <c r="A100" s="37" t="s">
        <v>48</v>
      </c>
      <c r="B100" s="36" t="s">
        <v>60</v>
      </c>
      <c r="C100" s="17" t="s">
        <v>139</v>
      </c>
      <c r="D100" s="6"/>
      <c r="E100" s="38" t="s">
        <v>155</v>
      </c>
      <c r="F100" s="38" t="s">
        <v>51</v>
      </c>
      <c r="G100" s="36"/>
      <c r="H100" s="131">
        <v>55.504468800000005</v>
      </c>
      <c r="I100" s="131">
        <v>13.547140199999999</v>
      </c>
      <c r="J100" s="132">
        <v>1.9966220999999997</v>
      </c>
      <c r="K100" s="131">
        <v>11.426322599999999</v>
      </c>
      <c r="L100" s="132">
        <v>0.18798119999999999</v>
      </c>
      <c r="M100" s="131">
        <v>6.7377617999999995</v>
      </c>
      <c r="N100" s="131">
        <v>3.2194601999999999</v>
      </c>
      <c r="O100" s="131">
        <v>1.78596</v>
      </c>
      <c r="P100" s="131">
        <v>3.2001452999999995</v>
      </c>
      <c r="Q100" s="132">
        <v>0.36054809999999998</v>
      </c>
      <c r="R100" s="133">
        <f t="shared" si="69"/>
        <v>97.966410300000007</v>
      </c>
      <c r="S100" s="36"/>
      <c r="T100" s="130"/>
      <c r="U100" s="112">
        <v>56.656637962988789</v>
      </c>
      <c r="V100" s="112">
        <v>13.828353542323271</v>
      </c>
      <c r="W100" s="113">
        <v>2.038068247733638</v>
      </c>
      <c r="X100" s="114">
        <v>11.663511727843375</v>
      </c>
      <c r="Y100" s="113">
        <v>0.19188333881051731</v>
      </c>
      <c r="Z100" s="114">
        <v>6.8776251576964134</v>
      </c>
      <c r="AA100" s="114">
        <v>3.2862901840374246</v>
      </c>
      <c r="AB100" s="114">
        <v>1.8230331957771921</v>
      </c>
      <c r="AC100" s="114">
        <v>3.2665743427682368</v>
      </c>
      <c r="AD100" s="113">
        <v>0.3680324055266605</v>
      </c>
      <c r="AE100" s="92">
        <f t="shared" si="68"/>
        <v>100.0000101055055</v>
      </c>
      <c r="AF100" s="31"/>
      <c r="AG100" s="98"/>
      <c r="AH100" s="139">
        <v>8.1</v>
      </c>
      <c r="AI100" s="139">
        <v>4.3</v>
      </c>
      <c r="AJ100" s="139">
        <v>30.7</v>
      </c>
      <c r="AK100" s="139">
        <v>299.2</v>
      </c>
      <c r="AL100" s="139">
        <v>714.8</v>
      </c>
      <c r="AM100" s="139">
        <v>53.1</v>
      </c>
      <c r="AN100" s="139">
        <v>332.1</v>
      </c>
      <c r="AO100" s="139">
        <v>197.1</v>
      </c>
      <c r="AP100" s="139">
        <v>37.299999999999997</v>
      </c>
      <c r="AQ100" s="76">
        <v>13.7</v>
      </c>
      <c r="AR100" s="139">
        <v>22</v>
      </c>
      <c r="AS100" s="139">
        <v>14.6</v>
      </c>
      <c r="AT100" s="139">
        <v>125.8</v>
      </c>
      <c r="AU100" s="139">
        <v>9.8000000000000007</v>
      </c>
      <c r="AV100" s="139">
        <v>28.6</v>
      </c>
      <c r="AW100" s="139">
        <v>57.5</v>
      </c>
      <c r="AX100" s="139">
        <v>6.4</v>
      </c>
      <c r="AY100" s="139">
        <v>31.2</v>
      </c>
      <c r="AZ100" s="140">
        <v>2.7</v>
      </c>
      <c r="BA100" s="18"/>
    </row>
    <row r="101" spans="1:54" x14ac:dyDescent="0.25">
      <c r="A101" s="38"/>
      <c r="B101" s="36"/>
      <c r="C101" s="17"/>
      <c r="D101" s="6"/>
      <c r="E101" s="38"/>
      <c r="F101" s="38"/>
      <c r="G101" s="38"/>
      <c r="H101" s="131"/>
      <c r="I101" s="131"/>
      <c r="J101" s="132"/>
      <c r="K101" s="131"/>
      <c r="L101" s="132"/>
      <c r="M101" s="131"/>
      <c r="N101" s="131"/>
      <c r="O101" s="131"/>
      <c r="P101" s="131"/>
      <c r="Q101" s="132" t="s">
        <v>79</v>
      </c>
      <c r="R101" s="131">
        <f>AVERAGE(R92:R100)</f>
        <v>98.367385688888874</v>
      </c>
      <c r="S101" s="36" t="s">
        <v>159</v>
      </c>
      <c r="T101" s="98" t="s">
        <v>79</v>
      </c>
      <c r="U101" s="94">
        <f>AVERAGE(U92:U100)</f>
        <v>54.883040637913346</v>
      </c>
      <c r="V101" s="94">
        <f t="shared" ref="V101:AD101" si="70">AVERAGE(V92:V100)</f>
        <v>13.856578515852247</v>
      </c>
      <c r="W101" s="80">
        <f t="shared" si="70"/>
        <v>1.9752317446168368</v>
      </c>
      <c r="X101" s="94">
        <f t="shared" si="70"/>
        <v>11.559672879777899</v>
      </c>
      <c r="Y101" s="80">
        <f t="shared" si="70"/>
        <v>0.19352241771910869</v>
      </c>
      <c r="Z101" s="94">
        <f t="shared" si="70"/>
        <v>7.7001533579588779</v>
      </c>
      <c r="AA101" s="94">
        <f t="shared" si="70"/>
        <v>3.6325919802564477</v>
      </c>
      <c r="AB101" s="94">
        <f t="shared" si="70"/>
        <v>1.6657416207371165</v>
      </c>
      <c r="AC101" s="94">
        <f t="shared" si="70"/>
        <v>3.1113740666530876</v>
      </c>
      <c r="AD101" s="80">
        <f t="shared" si="70"/>
        <v>0.33261160701294551</v>
      </c>
      <c r="AE101" s="92"/>
      <c r="AF101" s="31"/>
      <c r="AG101" s="81" t="s">
        <v>79</v>
      </c>
      <c r="AH101" s="95">
        <f>AVERAGE(AH92:AH100)</f>
        <v>11.914275555555555</v>
      </c>
      <c r="AI101" s="95">
        <f t="shared" ref="AI101:AZ101" si="71">AVERAGE(AI92:AI100)</f>
        <v>13.797272222222224</v>
      </c>
      <c r="AJ101" s="95">
        <f t="shared" si="71"/>
        <v>33.97877888888889</v>
      </c>
      <c r="AK101" s="95">
        <f t="shared" si="71"/>
        <v>333.74837333333335</v>
      </c>
      <c r="AL101" s="95">
        <f t="shared" si="71"/>
        <v>688.25036111111115</v>
      </c>
      <c r="AM101" s="95">
        <f t="shared" si="71"/>
        <v>45.05130333333333</v>
      </c>
      <c r="AN101" s="95">
        <f t="shared" si="71"/>
        <v>329.86759777777775</v>
      </c>
      <c r="AO101" s="95">
        <f t="shared" si="71"/>
        <v>176.31551555555555</v>
      </c>
      <c r="AP101" s="95">
        <f t="shared" si="71"/>
        <v>35.601902222222222</v>
      </c>
      <c r="AQ101" s="95">
        <f t="shared" si="71"/>
        <v>12.991677777777777</v>
      </c>
      <c r="AR101" s="95">
        <f t="shared" si="71"/>
        <v>21.231447777777777</v>
      </c>
      <c r="AS101" s="95">
        <f t="shared" si="71"/>
        <v>23.911872222222222</v>
      </c>
      <c r="AT101" s="95">
        <f t="shared" si="71"/>
        <v>120.84858111111112</v>
      </c>
      <c r="AU101" s="95">
        <f t="shared" si="71"/>
        <v>7.8058477777777773</v>
      </c>
      <c r="AV101" s="95">
        <f t="shared" si="71"/>
        <v>23.670648888888891</v>
      </c>
      <c r="AW101" s="95">
        <f t="shared" si="71"/>
        <v>49.384513333333331</v>
      </c>
      <c r="AX101" s="95">
        <f t="shared" si="71"/>
        <v>4.6258488888888891</v>
      </c>
      <c r="AY101" s="95">
        <f t="shared" si="71"/>
        <v>27.943351428571425</v>
      </c>
      <c r="AZ101" s="84">
        <f t="shared" si="71"/>
        <v>1.9749999999999999</v>
      </c>
      <c r="BA101" s="18"/>
    </row>
    <row r="102" spans="1:54" ht="12.75" thickBot="1" x14ac:dyDescent="0.3">
      <c r="A102" s="32"/>
      <c r="B102" s="32"/>
      <c r="C102" s="39"/>
      <c r="D102" s="12"/>
      <c r="E102" s="32"/>
      <c r="F102" s="32"/>
      <c r="G102" s="32"/>
      <c r="H102" s="134"/>
      <c r="I102" s="134"/>
      <c r="J102" s="135"/>
      <c r="K102" s="134"/>
      <c r="L102" s="135"/>
      <c r="M102" s="134"/>
      <c r="N102" s="134"/>
      <c r="O102" s="134"/>
      <c r="P102" s="134"/>
      <c r="Q102" s="135" t="s">
        <v>80</v>
      </c>
      <c r="R102" s="134">
        <f>STDEV(R92:R100)</f>
        <v>0.79442211476301916</v>
      </c>
      <c r="S102" s="32"/>
      <c r="T102" s="88" t="s">
        <v>80</v>
      </c>
      <c r="U102" s="87">
        <f>STDEV(U92:U100)</f>
        <v>2.4523110596904165</v>
      </c>
      <c r="V102" s="87">
        <f t="shared" ref="V102:AD102" si="72">STDEV(V92:V100)</f>
        <v>0.69888506427920327</v>
      </c>
      <c r="W102" s="85">
        <f t="shared" si="72"/>
        <v>8.6157678668558377E-2</v>
      </c>
      <c r="X102" s="87">
        <f t="shared" si="72"/>
        <v>0.90834865070775028</v>
      </c>
      <c r="Y102" s="85">
        <f t="shared" si="72"/>
        <v>6.1600055146782658E-3</v>
      </c>
      <c r="Z102" s="87">
        <f t="shared" si="72"/>
        <v>0.89944120076032574</v>
      </c>
      <c r="AA102" s="87">
        <f t="shared" si="72"/>
        <v>0.30387835326010521</v>
      </c>
      <c r="AB102" s="87">
        <f t="shared" si="72"/>
        <v>0.26298097576782603</v>
      </c>
      <c r="AC102" s="87">
        <f t="shared" si="72"/>
        <v>0.13323461024507</v>
      </c>
      <c r="AD102" s="85">
        <f t="shared" si="72"/>
        <v>2.471723838226448E-2</v>
      </c>
      <c r="AE102" s="33"/>
      <c r="AF102" s="33"/>
      <c r="AG102" s="88" t="s">
        <v>80</v>
      </c>
      <c r="AH102" s="89">
        <f>STDEV(AH92:AH100)</f>
        <v>3.9780309354475549</v>
      </c>
      <c r="AI102" s="89">
        <f t="shared" ref="AI102:AZ102" si="73">STDEV(AI92:AI100)</f>
        <v>10.916867142955637</v>
      </c>
      <c r="AJ102" s="89">
        <f t="shared" si="73"/>
        <v>3.0879306209840784</v>
      </c>
      <c r="AK102" s="89">
        <f t="shared" si="73"/>
        <v>22.703260290416445</v>
      </c>
      <c r="AL102" s="89">
        <f t="shared" si="73"/>
        <v>43.485905488716824</v>
      </c>
      <c r="AM102" s="89">
        <f t="shared" si="73"/>
        <v>8.543146348863532</v>
      </c>
      <c r="AN102" s="89">
        <f t="shared" si="73"/>
        <v>16.967120944227531</v>
      </c>
      <c r="AO102" s="89">
        <f t="shared" si="73"/>
        <v>14.86752472983239</v>
      </c>
      <c r="AP102" s="89">
        <f t="shared" si="73"/>
        <v>1.1312950835411801</v>
      </c>
      <c r="AQ102" s="89">
        <f t="shared" si="73"/>
        <v>1.047319595178303</v>
      </c>
      <c r="AR102" s="89">
        <f t="shared" si="73"/>
        <v>1.632753935700185</v>
      </c>
      <c r="AS102" s="89">
        <f t="shared" si="73"/>
        <v>8.2698910087705677</v>
      </c>
      <c r="AT102" s="89">
        <f t="shared" si="73"/>
        <v>4.8375870141229615</v>
      </c>
      <c r="AU102" s="89">
        <f t="shared" si="73"/>
        <v>1.79909859889458</v>
      </c>
      <c r="AV102" s="89">
        <f t="shared" si="73"/>
        <v>4.1579862180520788</v>
      </c>
      <c r="AW102" s="89">
        <f t="shared" si="73"/>
        <v>8.713574010221107</v>
      </c>
      <c r="AX102" s="89">
        <f t="shared" si="73"/>
        <v>1.9575324992221999</v>
      </c>
      <c r="AY102" s="89">
        <f t="shared" si="73"/>
        <v>2.7291192885582971</v>
      </c>
      <c r="AZ102" s="91">
        <f t="shared" si="73"/>
        <v>0.49916597106239924</v>
      </c>
      <c r="BA102" s="18"/>
    </row>
    <row r="103" spans="1:54" x14ac:dyDescent="0.25">
      <c r="A103" s="36"/>
      <c r="B103" s="36"/>
      <c r="C103" s="17"/>
      <c r="D103" s="6"/>
      <c r="E103" s="36"/>
      <c r="F103" s="36"/>
      <c r="G103" s="36"/>
      <c r="H103" s="131"/>
      <c r="I103" s="131"/>
      <c r="J103" s="132"/>
      <c r="K103" s="131"/>
      <c r="L103" s="132"/>
      <c r="M103" s="131"/>
      <c r="N103" s="131"/>
      <c r="O103" s="131"/>
      <c r="P103" s="131"/>
      <c r="Q103" s="132"/>
      <c r="R103" s="131"/>
      <c r="S103" s="36"/>
      <c r="T103" s="36"/>
      <c r="U103" s="94"/>
      <c r="V103" s="94"/>
      <c r="W103" s="80"/>
      <c r="X103" s="94"/>
      <c r="Y103" s="80"/>
      <c r="Z103" s="94"/>
      <c r="AA103" s="94"/>
      <c r="AB103" s="94"/>
      <c r="AC103" s="94"/>
      <c r="AD103" s="80"/>
      <c r="AE103" s="31"/>
      <c r="AF103" s="31"/>
      <c r="AG103" s="31"/>
      <c r="AH103" s="95"/>
      <c r="AI103" s="95"/>
      <c r="AJ103" s="95"/>
      <c r="AK103" s="95"/>
      <c r="AL103" s="95"/>
      <c r="AM103" s="95"/>
      <c r="AN103" s="95"/>
      <c r="AO103" s="95"/>
      <c r="AP103" s="95"/>
      <c r="AQ103" s="96"/>
      <c r="AR103" s="95"/>
      <c r="AS103" s="95"/>
      <c r="AT103" s="95"/>
      <c r="AU103" s="95"/>
      <c r="AV103" s="95"/>
      <c r="AW103" s="95"/>
      <c r="AX103" s="95"/>
      <c r="AY103" s="95"/>
      <c r="AZ103" s="84"/>
      <c r="BA103" s="18"/>
    </row>
    <row r="104" spans="1:54" x14ac:dyDescent="0.25">
      <c r="A104" s="36">
        <v>173</v>
      </c>
      <c r="B104" s="27" t="s">
        <v>141</v>
      </c>
      <c r="C104" s="17" t="s">
        <v>140</v>
      </c>
      <c r="D104" s="6"/>
      <c r="E104" s="38" t="s">
        <v>156</v>
      </c>
      <c r="F104" s="31" t="s">
        <v>36</v>
      </c>
      <c r="G104" s="31"/>
      <c r="H104" s="94">
        <v>54.235420000000005</v>
      </c>
      <c r="I104" s="94">
        <v>13.657440000000001</v>
      </c>
      <c r="J104" s="80">
        <v>2.2126799999999998</v>
      </c>
      <c r="K104" s="94">
        <v>11.979800000000001</v>
      </c>
      <c r="L104" s="80">
        <v>0.20028000000000001</v>
      </c>
      <c r="M104" s="94">
        <v>7.4138099999999998</v>
      </c>
      <c r="N104" s="94">
        <v>3.79908</v>
      </c>
      <c r="O104" s="94">
        <v>1.7180299999999999</v>
      </c>
      <c r="P104" s="94">
        <v>3.1193399999999998</v>
      </c>
      <c r="Q104" s="80">
        <v>0.39216000000000001</v>
      </c>
      <c r="R104" s="94">
        <f>SUM(H104:Q104)</f>
        <v>98.728040000000021</v>
      </c>
      <c r="S104" s="31"/>
      <c r="T104" s="98"/>
      <c r="U104" s="94">
        <v>54.934160548512871</v>
      </c>
      <c r="V104" s="94">
        <v>13.833395254276295</v>
      </c>
      <c r="W104" s="80">
        <v>2.2411870021930951</v>
      </c>
      <c r="X104" s="92">
        <v>12.134141425272903</v>
      </c>
      <c r="Y104" s="80">
        <v>0.20286030189599635</v>
      </c>
      <c r="Z104" s="92">
        <v>7.5093256181323973</v>
      </c>
      <c r="AA104" s="92">
        <v>3.8480253431547919</v>
      </c>
      <c r="AB104" s="92">
        <v>1.7401641924624454</v>
      </c>
      <c r="AC104" s="92">
        <v>3.1595279314772173</v>
      </c>
      <c r="AD104" s="80">
        <v>0.39721238262199882</v>
      </c>
      <c r="AE104" s="92">
        <f t="shared" ref="AE104" si="74">SUM(U104:AD104)</f>
        <v>100</v>
      </c>
      <c r="AF104" s="31"/>
      <c r="AG104" s="98"/>
      <c r="AH104" s="109">
        <v>18.3</v>
      </c>
      <c r="AI104" s="109">
        <v>14.5</v>
      </c>
      <c r="AJ104" s="109">
        <v>34.1</v>
      </c>
      <c r="AK104" s="95">
        <v>401.3</v>
      </c>
      <c r="AL104" s="95">
        <v>662.5</v>
      </c>
      <c r="AM104" s="95">
        <v>44</v>
      </c>
      <c r="AN104" s="95">
        <v>326.10000000000002</v>
      </c>
      <c r="AO104" s="95">
        <v>181.8</v>
      </c>
      <c r="AP104" s="95">
        <v>37.700000000000003</v>
      </c>
      <c r="AQ104" s="96">
        <v>12.1</v>
      </c>
      <c r="AR104" s="95">
        <v>21.7</v>
      </c>
      <c r="AS104" s="95">
        <v>37.700000000000003</v>
      </c>
      <c r="AT104" s="95">
        <v>126.8</v>
      </c>
      <c r="AU104" s="95">
        <v>8.4</v>
      </c>
      <c r="AV104" s="95">
        <v>24.1</v>
      </c>
      <c r="AW104" s="95">
        <v>54.4</v>
      </c>
      <c r="AX104" s="95">
        <v>4.3</v>
      </c>
      <c r="AY104" s="95">
        <v>28.6</v>
      </c>
      <c r="AZ104" s="67" t="s">
        <v>82</v>
      </c>
      <c r="BA104" s="18"/>
      <c r="BB104" s="6"/>
    </row>
    <row r="105" spans="1:54" ht="12.75" thickBot="1" x14ac:dyDescent="0.3">
      <c r="A105" s="33"/>
      <c r="B105" s="30"/>
      <c r="C105" s="10"/>
      <c r="D105" s="11"/>
      <c r="E105" s="33"/>
      <c r="F105" s="33"/>
      <c r="G105" s="33"/>
      <c r="H105" s="87"/>
      <c r="I105" s="87"/>
      <c r="J105" s="85"/>
      <c r="K105" s="87"/>
      <c r="L105" s="85"/>
      <c r="M105" s="87"/>
      <c r="N105" s="87"/>
      <c r="O105" s="87"/>
      <c r="P105" s="87"/>
      <c r="Q105" s="141"/>
      <c r="R105" s="33"/>
      <c r="S105" s="33"/>
      <c r="T105" s="88"/>
      <c r="U105" s="87"/>
      <c r="V105" s="87"/>
      <c r="W105" s="85"/>
      <c r="X105" s="33"/>
      <c r="Y105" s="85"/>
      <c r="Z105" s="33"/>
      <c r="AA105" s="33"/>
      <c r="AB105" s="33"/>
      <c r="AC105" s="33"/>
      <c r="AD105" s="85"/>
      <c r="AE105" s="33"/>
      <c r="AF105" s="33"/>
      <c r="AG105" s="88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116"/>
      <c r="BA105" s="6"/>
      <c r="BB105" s="6"/>
    </row>
    <row r="106" spans="1:54" ht="13.5" x14ac:dyDescent="0.25">
      <c r="A106" s="20" t="s">
        <v>160</v>
      </c>
      <c r="B106" s="24"/>
      <c r="E106" s="7" t="s">
        <v>157</v>
      </c>
      <c r="F106" s="1"/>
      <c r="G106" s="1"/>
      <c r="H106" s="1"/>
      <c r="J106" s="16"/>
      <c r="K106" s="6"/>
      <c r="L106" s="16"/>
      <c r="M106" s="6"/>
      <c r="N106" s="6"/>
      <c r="O106" s="6"/>
      <c r="P106" s="6"/>
      <c r="Q106" s="16"/>
      <c r="R106" s="6"/>
      <c r="S106" s="6"/>
      <c r="T106" s="6"/>
      <c r="U106" s="15"/>
      <c r="V106" s="15"/>
      <c r="W106" s="16"/>
      <c r="X106" s="6"/>
      <c r="Y106" s="16"/>
      <c r="Z106" s="6"/>
      <c r="AA106" s="6"/>
      <c r="AB106" s="6"/>
      <c r="AC106" s="6"/>
      <c r="AD106" s="1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</row>
    <row r="107" spans="1:54" ht="13.5" x14ac:dyDescent="0.25">
      <c r="A107" s="20" t="s">
        <v>161</v>
      </c>
      <c r="B107" s="24"/>
      <c r="E107" s="1" t="s">
        <v>158</v>
      </c>
      <c r="F107" s="1"/>
      <c r="G107" s="1"/>
      <c r="H107" s="1"/>
    </row>
  </sheetData>
  <mergeCells count="4">
    <mergeCell ref="A1:Z1"/>
    <mergeCell ref="U2:W2"/>
    <mergeCell ref="H2:J2"/>
    <mergeCell ref="AH2:AK2"/>
  </mergeCells>
  <printOptions gridLines="1"/>
  <pageMargins left="0.25" right="0.25" top="0.75" bottom="0.75" header="0.3" footer="0.3"/>
  <pageSetup paperSize="5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Rock Geochemistry</vt:lpstr>
      <vt:lpstr>'Rock Geochemistry'!Print_Titles</vt:lpstr>
    </vt:vector>
  </TitlesOfParts>
  <Company>DNR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CZAJKOWSKI, JESSICA (DNR)</cp:lastModifiedBy>
  <cp:lastPrinted>2016-01-19T17:27:31Z</cp:lastPrinted>
  <dcterms:created xsi:type="dcterms:W3CDTF">2015-12-28T20:57:23Z</dcterms:created>
  <dcterms:modified xsi:type="dcterms:W3CDTF">2017-11-02T17:37:49Z</dcterms:modified>
</cp:coreProperties>
</file>