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gis_editing\projects_current\24k_2013\24k_gm77_rimrock_tieton_weddle\ger_ms2017-03_geol_map_rimrock_tieton_weddle_24k_data_supplement\"/>
    </mc:Choice>
  </mc:AlternateContent>
  <bookViews>
    <workbookView xWindow="0" yWindow="0" windowWidth="28800" windowHeight="12435"/>
  </bookViews>
  <sheets>
    <sheet name="Rock Geochemistry" sheetId="1" r:id="rId1"/>
  </sheets>
  <definedNames>
    <definedName name="_xlnm.Print_Titles" localSheetId="0">'Rock Geochemistry'!$1:$3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133" i="1" l="1"/>
  <c r="R133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Z130" i="1"/>
  <c r="AY130" i="1"/>
  <c r="AX130" i="1"/>
  <c r="AW130" i="1"/>
  <c r="AV130" i="1"/>
  <c r="AU130" i="1"/>
  <c r="AT130" i="1"/>
  <c r="AS130" i="1"/>
  <c r="AR130" i="1"/>
  <c r="AQ130" i="1"/>
  <c r="AP130" i="1"/>
  <c r="AO130" i="1"/>
  <c r="AN130" i="1"/>
  <c r="AM130" i="1"/>
  <c r="AL130" i="1"/>
  <c r="AK130" i="1"/>
  <c r="AJ130" i="1"/>
  <c r="AI130" i="1"/>
  <c r="AH131" i="1"/>
  <c r="AH130" i="1"/>
  <c r="AD131" i="1"/>
  <c r="AC131" i="1"/>
  <c r="AB131" i="1"/>
  <c r="AA131" i="1"/>
  <c r="Z131" i="1"/>
  <c r="Y131" i="1"/>
  <c r="X131" i="1"/>
  <c r="W131" i="1"/>
  <c r="V131" i="1"/>
  <c r="AD130" i="1"/>
  <c r="AC130" i="1"/>
  <c r="AB130" i="1"/>
  <c r="AA130" i="1"/>
  <c r="Z130" i="1"/>
  <c r="Y130" i="1"/>
  <c r="X130" i="1"/>
  <c r="W130" i="1"/>
  <c r="V130" i="1"/>
  <c r="U131" i="1"/>
  <c r="U130" i="1"/>
  <c r="AE129" i="1"/>
  <c r="AE128" i="1"/>
  <c r="AE127" i="1"/>
  <c r="AE126" i="1"/>
  <c r="R129" i="1"/>
  <c r="R128" i="1"/>
  <c r="R127" i="1"/>
  <c r="R126" i="1"/>
  <c r="R130" i="1" s="1"/>
  <c r="R131" i="1" l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D124" i="1"/>
  <c r="AC124" i="1"/>
  <c r="AB124" i="1"/>
  <c r="AA124" i="1"/>
  <c r="Z124" i="1"/>
  <c r="Y124" i="1"/>
  <c r="X124" i="1"/>
  <c r="W124" i="1"/>
  <c r="V124" i="1"/>
  <c r="AD123" i="1"/>
  <c r="AC123" i="1"/>
  <c r="AB123" i="1"/>
  <c r="AA123" i="1"/>
  <c r="Z123" i="1"/>
  <c r="Y123" i="1"/>
  <c r="X123" i="1"/>
  <c r="W123" i="1"/>
  <c r="V123" i="1"/>
  <c r="AE122" i="1"/>
  <c r="AE121" i="1"/>
  <c r="AE120" i="1"/>
  <c r="AE119" i="1"/>
  <c r="AE118" i="1"/>
  <c r="R122" i="1"/>
  <c r="R121" i="1"/>
  <c r="R120" i="1"/>
  <c r="R119" i="1"/>
  <c r="R118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E114" i="1"/>
  <c r="AE113" i="1"/>
  <c r="AE112" i="1"/>
  <c r="AE111" i="1"/>
  <c r="AE110" i="1"/>
  <c r="AE109" i="1"/>
  <c r="R114" i="1"/>
  <c r="R113" i="1"/>
  <c r="R112" i="1"/>
  <c r="R111" i="1"/>
  <c r="R110" i="1"/>
  <c r="R109" i="1"/>
  <c r="AE106" i="1"/>
  <c r="R106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E102" i="1"/>
  <c r="R102" i="1"/>
  <c r="R101" i="1"/>
  <c r="R100" i="1"/>
  <c r="R99" i="1"/>
  <c r="R98" i="1"/>
  <c r="R97" i="1"/>
  <c r="R96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E92" i="1"/>
  <c r="AE91" i="1"/>
  <c r="AE90" i="1"/>
  <c r="AE89" i="1"/>
  <c r="R92" i="1"/>
  <c r="R91" i="1"/>
  <c r="R90" i="1"/>
  <c r="R89" i="1"/>
  <c r="R88" i="1"/>
  <c r="R87" i="1"/>
  <c r="R86" i="1"/>
  <c r="R85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E81" i="1"/>
  <c r="AE80" i="1"/>
  <c r="AE79" i="1"/>
  <c r="AE78" i="1"/>
  <c r="AE77" i="1"/>
  <c r="AE76" i="1"/>
  <c r="AE75" i="1"/>
  <c r="R81" i="1"/>
  <c r="R80" i="1"/>
  <c r="R79" i="1"/>
  <c r="R78" i="1"/>
  <c r="R77" i="1"/>
  <c r="R76" i="1"/>
  <c r="R75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3" i="1"/>
  <c r="AH72" i="1"/>
  <c r="AE71" i="1"/>
  <c r="AE70" i="1"/>
  <c r="AE69" i="1"/>
  <c r="AE68" i="1"/>
  <c r="AE67" i="1"/>
  <c r="AE66" i="1"/>
  <c r="AE65" i="1"/>
  <c r="AE64" i="1"/>
  <c r="AE63" i="1"/>
  <c r="AE62" i="1"/>
  <c r="AE61" i="1"/>
  <c r="AE60" i="1"/>
  <c r="AE59" i="1"/>
  <c r="AE58" i="1"/>
  <c r="AE57" i="1"/>
  <c r="AE56" i="1"/>
  <c r="AE55" i="1"/>
  <c r="AE54" i="1"/>
  <c r="AE53" i="1"/>
  <c r="AE52" i="1"/>
  <c r="AE51" i="1"/>
  <c r="AE50" i="1"/>
  <c r="AE49" i="1"/>
  <c r="AE48" i="1"/>
  <c r="AD73" i="1"/>
  <c r="AC73" i="1"/>
  <c r="AB73" i="1"/>
  <c r="AA73" i="1"/>
  <c r="Z73" i="1"/>
  <c r="Y73" i="1"/>
  <c r="X73" i="1"/>
  <c r="W73" i="1"/>
  <c r="V73" i="1"/>
  <c r="AD72" i="1"/>
  <c r="AC72" i="1"/>
  <c r="AB72" i="1"/>
  <c r="AA72" i="1"/>
  <c r="Z72" i="1"/>
  <c r="Y72" i="1"/>
  <c r="X72" i="1"/>
  <c r="W72" i="1"/>
  <c r="V72" i="1"/>
  <c r="U73" i="1"/>
  <c r="U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73" i="1" s="1"/>
  <c r="R37" i="1"/>
  <c r="R72" i="1" l="1"/>
  <c r="AE37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R44" i="1"/>
  <c r="R43" i="1"/>
  <c r="R42" i="1"/>
  <c r="R41" i="1"/>
  <c r="R40" i="1"/>
  <c r="R39" i="1"/>
  <c r="R38" i="1"/>
  <c r="R36" i="1"/>
  <c r="R35" i="1"/>
  <c r="R34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AX16" i="1" l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R14" i="1"/>
  <c r="R13" i="1"/>
  <c r="R10" i="1"/>
  <c r="R6" i="1"/>
  <c r="R5" i="1"/>
  <c r="R4" i="1"/>
  <c r="AX8" i="1" l="1"/>
  <c r="AW8" i="1"/>
  <c r="AV8" i="1"/>
  <c r="AU8" i="1"/>
  <c r="AT8" i="1"/>
  <c r="AS8" i="1"/>
  <c r="AR8" i="1"/>
  <c r="AQ8" i="1"/>
  <c r="AP8" i="1"/>
  <c r="AX7" i="1"/>
  <c r="AW7" i="1"/>
  <c r="AV7" i="1"/>
  <c r="AU7" i="1"/>
  <c r="AT7" i="1"/>
  <c r="AS7" i="1"/>
  <c r="AR7" i="1"/>
  <c r="AQ7" i="1"/>
  <c r="AP7" i="1"/>
  <c r="AM8" i="1"/>
  <c r="AM7" i="1"/>
  <c r="AO8" i="1"/>
  <c r="AO7" i="1"/>
  <c r="AN8" i="1"/>
  <c r="AN7" i="1"/>
  <c r="AL8" i="1"/>
  <c r="AL7" i="1"/>
  <c r="AK8" i="1"/>
  <c r="AK7" i="1"/>
  <c r="AJ8" i="1"/>
  <c r="AI8" i="1"/>
  <c r="AH8" i="1"/>
  <c r="AJ7" i="1"/>
  <c r="AI7" i="1"/>
  <c r="AH7" i="1"/>
  <c r="AD8" i="1"/>
  <c r="AC8" i="1"/>
  <c r="AB8" i="1"/>
  <c r="AA8" i="1"/>
  <c r="Z8" i="1"/>
  <c r="Y8" i="1"/>
  <c r="X8" i="1"/>
  <c r="W8" i="1"/>
  <c r="V8" i="1"/>
  <c r="AD7" i="1"/>
  <c r="AC7" i="1"/>
  <c r="AB7" i="1"/>
  <c r="AA7" i="1"/>
  <c r="Z7" i="1"/>
  <c r="Y7" i="1"/>
  <c r="X7" i="1"/>
  <c r="W7" i="1"/>
  <c r="V7" i="1"/>
  <c r="U8" i="1"/>
  <c r="U7" i="1"/>
  <c r="AH124" i="1" l="1"/>
  <c r="U124" i="1"/>
  <c r="R124" i="1"/>
  <c r="AH123" i="1"/>
  <c r="U123" i="1"/>
  <c r="R123" i="1"/>
  <c r="AH116" i="1"/>
  <c r="AD116" i="1"/>
  <c r="AC116" i="1"/>
  <c r="AB116" i="1"/>
  <c r="AA116" i="1"/>
  <c r="Z116" i="1"/>
  <c r="Y116" i="1"/>
  <c r="X116" i="1"/>
  <c r="W116" i="1"/>
  <c r="V116" i="1"/>
  <c r="U116" i="1"/>
  <c r="R116" i="1"/>
  <c r="AH115" i="1"/>
  <c r="AD115" i="1"/>
  <c r="AC115" i="1"/>
  <c r="AB115" i="1"/>
  <c r="AA115" i="1"/>
  <c r="Z115" i="1"/>
  <c r="Y115" i="1"/>
  <c r="X115" i="1"/>
  <c r="W115" i="1"/>
  <c r="V115" i="1"/>
  <c r="U115" i="1"/>
  <c r="R115" i="1"/>
  <c r="AH104" i="1"/>
  <c r="AD104" i="1"/>
  <c r="AC104" i="1"/>
  <c r="AB104" i="1"/>
  <c r="AA104" i="1"/>
  <c r="Z104" i="1"/>
  <c r="Y104" i="1"/>
  <c r="X104" i="1"/>
  <c r="W104" i="1"/>
  <c r="V104" i="1"/>
  <c r="U104" i="1"/>
  <c r="R104" i="1"/>
  <c r="AH103" i="1"/>
  <c r="AD103" i="1"/>
  <c r="AC103" i="1"/>
  <c r="AB103" i="1"/>
  <c r="AA103" i="1"/>
  <c r="Z103" i="1"/>
  <c r="Y103" i="1"/>
  <c r="X103" i="1"/>
  <c r="W103" i="1"/>
  <c r="V103" i="1"/>
  <c r="U103" i="1"/>
  <c r="R103" i="1"/>
  <c r="AE101" i="1"/>
  <c r="AE100" i="1"/>
  <c r="AE99" i="1"/>
  <c r="AE98" i="1"/>
  <c r="AE97" i="1"/>
  <c r="AE96" i="1"/>
  <c r="AH94" i="1"/>
  <c r="AD94" i="1"/>
  <c r="AC94" i="1"/>
  <c r="AB94" i="1"/>
  <c r="AA94" i="1"/>
  <c r="Z94" i="1"/>
  <c r="Y94" i="1"/>
  <c r="X94" i="1"/>
  <c r="W94" i="1"/>
  <c r="V94" i="1"/>
  <c r="U94" i="1"/>
  <c r="R94" i="1"/>
  <c r="AH93" i="1"/>
  <c r="AD93" i="1"/>
  <c r="AC93" i="1"/>
  <c r="AB93" i="1"/>
  <c r="AA93" i="1"/>
  <c r="Z93" i="1"/>
  <c r="Y93" i="1"/>
  <c r="X93" i="1"/>
  <c r="W93" i="1"/>
  <c r="V93" i="1"/>
  <c r="U93" i="1"/>
  <c r="R93" i="1"/>
  <c r="AE88" i="1"/>
  <c r="AE87" i="1"/>
  <c r="AE86" i="1"/>
  <c r="AE85" i="1"/>
  <c r="AH83" i="1"/>
  <c r="AD83" i="1"/>
  <c r="AC83" i="1"/>
  <c r="AB83" i="1"/>
  <c r="AA83" i="1"/>
  <c r="Z83" i="1"/>
  <c r="Y83" i="1"/>
  <c r="X83" i="1"/>
  <c r="W83" i="1"/>
  <c r="V83" i="1"/>
  <c r="U83" i="1"/>
  <c r="R83" i="1"/>
  <c r="AH82" i="1"/>
  <c r="AD82" i="1"/>
  <c r="AC82" i="1"/>
  <c r="AB82" i="1"/>
  <c r="AA82" i="1"/>
  <c r="Z82" i="1"/>
  <c r="Y82" i="1"/>
  <c r="X82" i="1"/>
  <c r="W82" i="1"/>
  <c r="V82" i="1"/>
  <c r="U82" i="1"/>
  <c r="R82" i="1"/>
  <c r="AH46" i="1"/>
  <c r="AD46" i="1"/>
  <c r="AC46" i="1"/>
  <c r="AB46" i="1"/>
  <c r="AA46" i="1"/>
  <c r="Z46" i="1"/>
  <c r="Y46" i="1"/>
  <c r="X46" i="1"/>
  <c r="W46" i="1"/>
  <c r="V46" i="1"/>
  <c r="U46" i="1"/>
  <c r="R46" i="1"/>
  <c r="AH45" i="1"/>
  <c r="AD45" i="1"/>
  <c r="AC45" i="1"/>
  <c r="AB45" i="1"/>
  <c r="AA45" i="1"/>
  <c r="Z45" i="1"/>
  <c r="Y45" i="1"/>
  <c r="X45" i="1"/>
  <c r="W45" i="1"/>
  <c r="V45" i="1"/>
  <c r="U45" i="1"/>
  <c r="R45" i="1"/>
  <c r="AE44" i="1"/>
  <c r="AE43" i="1"/>
  <c r="AE42" i="1"/>
  <c r="AE41" i="1"/>
  <c r="AE40" i="1"/>
  <c r="AE39" i="1"/>
  <c r="AE38" i="1"/>
  <c r="AE36" i="1"/>
  <c r="AE35" i="1"/>
  <c r="AE34" i="1"/>
  <c r="AH32" i="1"/>
  <c r="AD32" i="1"/>
  <c r="AC32" i="1"/>
  <c r="AB32" i="1"/>
  <c r="AA32" i="1"/>
  <c r="Z32" i="1"/>
  <c r="Y32" i="1"/>
  <c r="X32" i="1"/>
  <c r="W32" i="1"/>
  <c r="V32" i="1"/>
  <c r="U32" i="1"/>
  <c r="R32" i="1"/>
  <c r="AH31" i="1"/>
  <c r="AD31" i="1"/>
  <c r="AC31" i="1"/>
  <c r="AB31" i="1"/>
  <c r="AA31" i="1"/>
  <c r="Z31" i="1"/>
  <c r="Y31" i="1"/>
  <c r="X31" i="1"/>
  <c r="W31" i="1"/>
  <c r="V31" i="1"/>
  <c r="U31" i="1"/>
  <c r="R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H16" i="1"/>
  <c r="AD16" i="1"/>
  <c r="AC16" i="1"/>
  <c r="AB16" i="1"/>
  <c r="AA16" i="1"/>
  <c r="Z16" i="1"/>
  <c r="Y16" i="1"/>
  <c r="X16" i="1"/>
  <c r="W16" i="1"/>
  <c r="V16" i="1"/>
  <c r="U16" i="1"/>
  <c r="R16" i="1"/>
  <c r="AH15" i="1"/>
  <c r="AD15" i="1"/>
  <c r="AC15" i="1"/>
  <c r="AB15" i="1"/>
  <c r="AA15" i="1"/>
  <c r="Z15" i="1"/>
  <c r="Y15" i="1"/>
  <c r="X15" i="1"/>
  <c r="W15" i="1"/>
  <c r="V15" i="1"/>
  <c r="U15" i="1"/>
  <c r="R15" i="1"/>
  <c r="AE14" i="1"/>
  <c r="AE13" i="1"/>
  <c r="AE10" i="1"/>
  <c r="R8" i="1"/>
  <c r="R7" i="1"/>
  <c r="AE6" i="1"/>
  <c r="AE5" i="1"/>
  <c r="AE4" i="1"/>
</calcChain>
</file>

<file path=xl/sharedStrings.xml><?xml version="1.0" encoding="utf-8"?>
<sst xmlns="http://schemas.openxmlformats.org/spreadsheetml/2006/main" count="663" uniqueCount="200">
  <si>
    <t>Sample no.</t>
  </si>
  <si>
    <t xml:space="preserve"> SiO2  </t>
  </si>
  <si>
    <t xml:space="preserve"> Al2O3 </t>
  </si>
  <si>
    <t xml:space="preserve"> TiO2  </t>
  </si>
  <si>
    <t xml:space="preserve"> FeO*</t>
  </si>
  <si>
    <t xml:space="preserve"> MnO   </t>
  </si>
  <si>
    <t xml:space="preserve"> CaO   </t>
  </si>
  <si>
    <t xml:space="preserve"> MgO   </t>
  </si>
  <si>
    <t xml:space="preserve"> K2O   </t>
  </si>
  <si>
    <t xml:space="preserve"> Na2O  </t>
  </si>
  <si>
    <t xml:space="preserve"> P2O5  </t>
  </si>
  <si>
    <t>Total</t>
  </si>
  <si>
    <t>Trace Elements</t>
  </si>
  <si>
    <t xml:space="preserve"> Ni    </t>
  </si>
  <si>
    <t xml:space="preserve"> Cr    </t>
  </si>
  <si>
    <t xml:space="preserve"> Sc</t>
  </si>
  <si>
    <t xml:space="preserve"> V     </t>
  </si>
  <si>
    <t xml:space="preserve"> Ba</t>
  </si>
  <si>
    <t xml:space="preserve"> Rb</t>
  </si>
  <si>
    <t xml:space="preserve"> Sr</t>
  </si>
  <si>
    <t xml:space="preserve"> Zr</t>
  </si>
  <si>
    <t xml:space="preserve"> Y</t>
  </si>
  <si>
    <t xml:space="preserve"> Nb</t>
  </si>
  <si>
    <t xml:space="preserve"> Ga</t>
  </si>
  <si>
    <t xml:space="preserve"> Cu</t>
  </si>
  <si>
    <t xml:space="preserve"> Zn</t>
  </si>
  <si>
    <t xml:space="preserve"> Pb</t>
  </si>
  <si>
    <t xml:space="preserve"> La</t>
  </si>
  <si>
    <t xml:space="preserve"> Ce</t>
  </si>
  <si>
    <t xml:space="preserve"> Th</t>
  </si>
  <si>
    <t xml:space="preserve"> Nd</t>
  </si>
  <si>
    <t xml:space="preserve"> U</t>
  </si>
  <si>
    <t>2189</t>
  </si>
  <si>
    <t>0499</t>
  </si>
  <si>
    <t>0799</t>
  </si>
  <si>
    <t>n=3</t>
  </si>
  <si>
    <t>Tfti</t>
  </si>
  <si>
    <t>n=2</t>
  </si>
  <si>
    <t>Tfct</t>
  </si>
  <si>
    <t>1490</t>
  </si>
  <si>
    <t xml:space="preserve"> </t>
  </si>
  <si>
    <t>0691</t>
  </si>
  <si>
    <t>0693(1)</t>
  </si>
  <si>
    <t>0300</t>
  </si>
  <si>
    <t>n=13</t>
  </si>
  <si>
    <t>Tfct, Tuff of Cash Prairie, lower part, contaminated</t>
  </si>
  <si>
    <t>Tfta</t>
  </si>
  <si>
    <t>0106(2)</t>
  </si>
  <si>
    <t>2189(2)</t>
  </si>
  <si>
    <t>2189(2)/0691</t>
  </si>
  <si>
    <t>2189(2)/0499</t>
  </si>
  <si>
    <t>Tftc</t>
  </si>
  <si>
    <t>0404(1)</t>
  </si>
  <si>
    <t>0405(2)</t>
  </si>
  <si>
    <t>0405(3)</t>
  </si>
  <si>
    <t>Tftc, tuff</t>
  </si>
  <si>
    <t>0306(3)</t>
  </si>
  <si>
    <t>0106(3)</t>
  </si>
  <si>
    <t>0307(2)</t>
  </si>
  <si>
    <t>0210</t>
  </si>
  <si>
    <t>Tieton Volcano, dikes</t>
  </si>
  <si>
    <t>n=8</t>
  </si>
  <si>
    <t>Tfcc</t>
  </si>
  <si>
    <t>0405(4)</t>
  </si>
  <si>
    <t>n=7</t>
  </si>
  <si>
    <t>Tfbm</t>
  </si>
  <si>
    <t>Tuff of Burnt Mountain</t>
  </si>
  <si>
    <t>n=6</t>
  </si>
  <si>
    <t>Towc</t>
  </si>
  <si>
    <t>0693(2)</t>
  </si>
  <si>
    <t>0107(1)</t>
  </si>
  <si>
    <t>n=5</t>
  </si>
  <si>
    <t>0504(3)</t>
  </si>
  <si>
    <t>0109</t>
  </si>
  <si>
    <t>0401(4)</t>
  </si>
  <si>
    <t>Tftm</t>
  </si>
  <si>
    <t>WSU Run</t>
  </si>
  <si>
    <t xml:space="preserve"> FeO</t>
  </si>
  <si>
    <t xml:space="preserve"> Total</t>
  </si>
  <si>
    <t>Timberwolf Mountain volcano BA lava flow</t>
  </si>
  <si>
    <t>Timberwolf Mountain volcano A lava flow</t>
  </si>
  <si>
    <t>1989-192</t>
  </si>
  <si>
    <t>1990-071</t>
  </si>
  <si>
    <t>1999-085</t>
  </si>
  <si>
    <t>1999-176</t>
  </si>
  <si>
    <t>Mean</t>
  </si>
  <si>
    <t>Std Dev</t>
  </si>
  <si>
    <t>---</t>
  </si>
  <si>
    <t>Timberwolf Mtn volcano-dikes</t>
  </si>
  <si>
    <t>1989-193</t>
  </si>
  <si>
    <t>1999-084</t>
  </si>
  <si>
    <t>Tuff of Cash Prairie-upper part, type</t>
  </si>
  <si>
    <t>1999-217</t>
  </si>
  <si>
    <t>1999-189</t>
  </si>
  <si>
    <t>1992-237</t>
  </si>
  <si>
    <t>1990-073</t>
  </si>
  <si>
    <t>1989-053B</t>
  </si>
  <si>
    <t>1989-053A</t>
  </si>
  <si>
    <t>1989-049B</t>
  </si>
  <si>
    <t>1989-048B</t>
  </si>
  <si>
    <t>1989-048A</t>
  </si>
  <si>
    <t>1989-047B</t>
  </si>
  <si>
    <t>1989-047A</t>
  </si>
  <si>
    <t>1989-046B</t>
  </si>
  <si>
    <t>1989-046A</t>
  </si>
  <si>
    <t>1989-049A</t>
  </si>
  <si>
    <t>1989-050</t>
  </si>
  <si>
    <t>1989-051</t>
  </si>
  <si>
    <t>1992-073</t>
  </si>
  <si>
    <t>1992-230</t>
  </si>
  <si>
    <t>1992-231</t>
  </si>
  <si>
    <t>1992-232</t>
  </si>
  <si>
    <t>1992-234</t>
  </si>
  <si>
    <t>1992-235</t>
  </si>
  <si>
    <t>1992-236</t>
  </si>
  <si>
    <t>1989-195</t>
  </si>
  <si>
    <t>n=11</t>
  </si>
  <si>
    <t>Tieton volcano, lava flows of apron</t>
  </si>
  <si>
    <t>n=24</t>
  </si>
  <si>
    <t>1965-078</t>
  </si>
  <si>
    <t>1965-082</t>
  </si>
  <si>
    <t>1985-021</t>
  </si>
  <si>
    <t>1985-023</t>
  </si>
  <si>
    <t>1985-024</t>
  </si>
  <si>
    <t>1985-025</t>
  </si>
  <si>
    <t>1985-026</t>
  </si>
  <si>
    <t>1985-027</t>
  </si>
  <si>
    <t>1985-028</t>
  </si>
  <si>
    <t>1985-091</t>
  </si>
  <si>
    <t>1985-120</t>
  </si>
  <si>
    <t>1985-122</t>
  </si>
  <si>
    <t>1985-123</t>
  </si>
  <si>
    <t>1985-124</t>
  </si>
  <si>
    <t>1985-125</t>
  </si>
  <si>
    <t>1985-126</t>
  </si>
  <si>
    <t>1985-127</t>
  </si>
  <si>
    <t>1985-128</t>
  </si>
  <si>
    <t>1989-185</t>
  </si>
  <si>
    <t>1989-186</t>
  </si>
  <si>
    <t>1989-188</t>
  </si>
  <si>
    <t>1989-189</t>
  </si>
  <si>
    <t>1999-190</t>
  </si>
  <si>
    <t>2007-115</t>
  </si>
  <si>
    <t>Tieton volcano, lava flows and tuff of cone</t>
  </si>
  <si>
    <t>2004-088</t>
  </si>
  <si>
    <t>2005-018</t>
  </si>
  <si>
    <t>2005-023</t>
  </si>
  <si>
    <t>2006-013</t>
  </si>
  <si>
    <t>2006-021</t>
  </si>
  <si>
    <t>2006-027</t>
  </si>
  <si>
    <t>2010-039</t>
  </si>
  <si>
    <t>1985-022</t>
  </si>
  <si>
    <t>1985-085</t>
  </si>
  <si>
    <t>1985-121</t>
  </si>
  <si>
    <t>2006-014</t>
  </si>
  <si>
    <t>2006-023</t>
  </si>
  <si>
    <t>2006-026</t>
  </si>
  <si>
    <t>2010-044</t>
  </si>
  <si>
    <t>Cabin Creek volcano, lava flows</t>
  </si>
  <si>
    <t>1985-084</t>
  </si>
  <si>
    <t>1985-086</t>
  </si>
  <si>
    <t>1985-088</t>
  </si>
  <si>
    <t>1985-089</t>
  </si>
  <si>
    <t>1985-129</t>
  </si>
  <si>
    <t>1985-130</t>
  </si>
  <si>
    <t>2005-113</t>
  </si>
  <si>
    <t>Cabin Creek volcano, tuff or lava flow, deeply altered</t>
  </si>
  <si>
    <t>2005-115</t>
  </si>
  <si>
    <t>Not Shown</t>
  </si>
  <si>
    <t>1965-072</t>
  </si>
  <si>
    <t>1965-075</t>
  </si>
  <si>
    <t>2005-152</t>
  </si>
  <si>
    <t>2006-128</t>
  </si>
  <si>
    <t>2007-120</t>
  </si>
  <si>
    <t>2007-126</t>
  </si>
  <si>
    <t>1992-228</t>
  </si>
  <si>
    <t>2005-006</t>
  </si>
  <si>
    <t>2005-148</t>
  </si>
  <si>
    <t>2005-151</t>
  </si>
  <si>
    <t>2007-002</t>
  </si>
  <si>
    <t>Tuffaceous rocks of Wildcat Creek, rhyolite</t>
  </si>
  <si>
    <t>Ohanapecosh Formation: Tuffaceous rocks of Wildcat Creek, andesite-dacite</t>
  </si>
  <si>
    <t>2004-140A</t>
  </si>
  <si>
    <t>2004-142</t>
  </si>
  <si>
    <t>2005-149</t>
  </si>
  <si>
    <t>2009-029</t>
  </si>
  <si>
    <t>n=4</t>
  </si>
  <si>
    <t>KJrr</t>
  </si>
  <si>
    <t>Russell Ranch complex, graywacke</t>
  </si>
  <si>
    <t>2000-111</t>
  </si>
  <si>
    <t>Major elements are normalized on a volatile-free basis, with total Fe expressed as FeO.</t>
  </si>
  <si>
    <t>"†" denotes values &gt;120% of WSU highest standard.</t>
  </si>
  <si>
    <r>
      <t>a</t>
    </r>
    <r>
      <rPr>
        <sz val="9"/>
        <rFont val="Arial"/>
        <family val="2"/>
      </rPr>
      <t>Analyzed values</t>
    </r>
  </si>
  <si>
    <r>
      <t>b</t>
    </r>
    <r>
      <rPr>
        <sz val="9"/>
        <rFont val="Arial"/>
        <family val="2"/>
      </rPr>
      <t>Normalized values</t>
    </r>
  </si>
  <si>
    <r>
      <t>Major Elements</t>
    </r>
    <r>
      <rPr>
        <b/>
        <vertAlign val="superscript"/>
        <sz val="9"/>
        <rFont val="Arial"/>
        <family val="2"/>
      </rPr>
      <t>a</t>
    </r>
  </si>
  <si>
    <r>
      <t>Major Elements</t>
    </r>
    <r>
      <rPr>
        <b/>
        <vertAlign val="superscript"/>
        <sz val="9"/>
        <color theme="1"/>
        <rFont val="Arial"/>
        <family val="2"/>
      </rPr>
      <t>b</t>
    </r>
  </si>
  <si>
    <t>Map No.</t>
  </si>
  <si>
    <t>Map Unit</t>
  </si>
  <si>
    <t>Description</t>
  </si>
  <si>
    <r>
      <rPr>
        <b/>
        <sz val="8"/>
        <rFont val="Arial"/>
        <family val="2"/>
      </rPr>
      <t>Table 4C.</t>
    </r>
    <r>
      <rPr>
        <sz val="8"/>
        <rFont val="Arial"/>
        <family val="2"/>
      </rPr>
      <t xml:space="preserve"> XRF analyses of samples in northern parts of Rimrock Lake, Tieton Basin, and western two-thirds of Weddle Canyon 7.5-minute quadrangles, Yakima County, Washington. Listed in approximate stratigraphic order.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</si>
</sst>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\ "/>
    <numFmt numFmtId="165" formatCode="0.000"/>
    <numFmt numFmtId="166" formatCode="0\ \ "/>
    <numFmt numFmtId="167" formatCode="0.0"/>
    <numFmt numFmtId="168" formatCode="&quot;†&quot;0.00\ "/>
  </numFmts>
  <fonts count="17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9"/>
      <color indexed="8"/>
      <name val="Arial"/>
      <family val="2"/>
    </font>
    <font>
      <u/>
      <sz val="9"/>
      <name val="Arial"/>
      <family val="2"/>
    </font>
    <font>
      <sz val="9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vertAlign val="superscript"/>
      <sz val="9"/>
      <name val="Arial"/>
      <family val="2"/>
    </font>
    <font>
      <b/>
      <vertAlign val="superscript"/>
      <sz val="9"/>
      <color theme="1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164" fontId="11" fillId="0" borderId="1" xfId="0" applyNumberFormat="1" applyFont="1" applyBorder="1" applyAlignment="1">
      <alignment horizontal="center" wrapText="1"/>
    </xf>
    <xf numFmtId="165" fontId="11" fillId="0" borderId="1" xfId="0" applyNumberFormat="1" applyFont="1" applyBorder="1" applyAlignment="1">
      <alignment horizontal="center" wrapText="1"/>
    </xf>
    <xf numFmtId="2" fontId="11" fillId="0" borderId="1" xfId="0" applyNumberFormat="1" applyFont="1" applyBorder="1" applyAlignment="1">
      <alignment horizontal="center" wrapText="1"/>
    </xf>
    <xf numFmtId="166" fontId="11" fillId="0" borderId="1" xfId="0" applyNumberFormat="1" applyFont="1" applyBorder="1" applyAlignment="1">
      <alignment horizontal="center" wrapText="1"/>
    </xf>
    <xf numFmtId="167" fontId="11" fillId="0" borderId="1" xfId="0" applyNumberFormat="1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165" fontId="13" fillId="0" borderId="0" xfId="0" applyNumberFormat="1" applyFont="1" applyAlignment="1">
      <alignment horizontal="center" vertical="top" wrapText="1"/>
    </xf>
    <xf numFmtId="165" fontId="12" fillId="0" borderId="0" xfId="0" applyNumberFormat="1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quotePrefix="1" applyFont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165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166" fontId="1" fillId="0" borderId="0" xfId="0" applyNumberFormat="1" applyFont="1" applyAlignment="1">
      <alignment horizontal="center" vertical="top" wrapText="1"/>
    </xf>
    <xf numFmtId="167" fontId="1" fillId="0" borderId="0" xfId="0" applyNumberFormat="1" applyFont="1" applyAlignment="1">
      <alignment horizontal="center" vertical="top" wrapText="1"/>
    </xf>
    <xf numFmtId="0" fontId="1" fillId="0" borderId="3" xfId="0" quotePrefix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165" fontId="1" fillId="0" borderId="0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6" fontId="1" fillId="0" borderId="1" xfId="0" applyNumberFormat="1" applyFont="1" applyBorder="1" applyAlignment="1">
      <alignment horizontal="center" vertical="top" wrapText="1"/>
    </xf>
    <xf numFmtId="167" fontId="1" fillId="0" borderId="1" xfId="0" applyNumberFormat="1" applyFont="1" applyBorder="1" applyAlignment="1">
      <alignment horizontal="center" vertical="top" wrapText="1"/>
    </xf>
    <xf numFmtId="0" fontId="1" fillId="0" borderId="1" xfId="0" quotePrefix="1" applyFont="1" applyBorder="1" applyAlignment="1">
      <alignment horizontal="center" vertical="top" wrapText="1"/>
    </xf>
    <xf numFmtId="0" fontId="1" fillId="0" borderId="6" xfId="0" quotePrefix="1" applyFont="1" applyBorder="1" applyAlignment="1">
      <alignment horizontal="center" vertical="top" wrapText="1"/>
    </xf>
    <xf numFmtId="2" fontId="1" fillId="0" borderId="0" xfId="0" applyNumberFormat="1" applyFont="1" applyAlignment="1">
      <alignment horizontal="center" vertical="top" wrapText="1"/>
    </xf>
    <xf numFmtId="1" fontId="1" fillId="0" borderId="0" xfId="0" applyNumberFormat="1" applyFont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7" xfId="0" quotePrefix="1" applyFont="1" applyBorder="1" applyAlignment="1">
      <alignment horizontal="center" vertical="top" wrapText="1"/>
    </xf>
    <xf numFmtId="164" fontId="1" fillId="0" borderId="7" xfId="0" applyNumberFormat="1" applyFont="1" applyBorder="1" applyAlignment="1">
      <alignment horizontal="center" vertical="top" wrapText="1"/>
    </xf>
    <xf numFmtId="165" fontId="1" fillId="0" borderId="7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1" fontId="1" fillId="0" borderId="7" xfId="0" applyNumberFormat="1" applyFont="1" applyBorder="1" applyAlignment="1">
      <alignment horizontal="center" vertical="top" wrapText="1"/>
    </xf>
    <xf numFmtId="167" fontId="1" fillId="0" borderId="7" xfId="0" applyNumberFormat="1" applyFont="1" applyBorder="1" applyAlignment="1">
      <alignment horizontal="center" vertical="top" wrapText="1"/>
    </xf>
    <xf numFmtId="0" fontId="1" fillId="0" borderId="9" xfId="0" quotePrefix="1" applyFont="1" applyBorder="1" applyAlignment="1">
      <alignment horizontal="center" vertical="top" wrapText="1"/>
    </xf>
    <xf numFmtId="165" fontId="5" fillId="0" borderId="0" xfId="0" applyNumberFormat="1" applyFont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quotePrefix="1" applyFont="1" applyBorder="1" applyAlignment="1">
      <alignment horizontal="center" vertical="top" wrapText="1"/>
    </xf>
    <xf numFmtId="166" fontId="1" fillId="0" borderId="0" xfId="0" applyNumberFormat="1" applyFont="1" applyBorder="1" applyAlignment="1">
      <alignment horizontal="center" vertical="top" wrapText="1"/>
    </xf>
    <xf numFmtId="167" fontId="1" fillId="0" borderId="0" xfId="0" applyNumberFormat="1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1" fontId="1" fillId="0" borderId="0" xfId="0" applyNumberFormat="1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top" wrapText="1"/>
    </xf>
    <xf numFmtId="0" fontId="2" fillId="0" borderId="0" xfId="0" quotePrefix="1" applyFont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168" fontId="1" fillId="0" borderId="0" xfId="0" applyNumberFormat="1" applyFont="1" applyBorder="1" applyAlignment="1">
      <alignment horizontal="center" vertical="top" wrapText="1"/>
    </xf>
    <xf numFmtId="166" fontId="1" fillId="0" borderId="6" xfId="0" applyNumberFormat="1" applyFont="1" applyBorder="1" applyAlignment="1">
      <alignment horizontal="center" vertical="top" wrapText="1"/>
    </xf>
    <xf numFmtId="1" fontId="1" fillId="0" borderId="2" xfId="0" applyNumberFormat="1" applyFont="1" applyBorder="1" applyAlignment="1">
      <alignment horizontal="center" vertical="top" wrapText="1"/>
    </xf>
    <xf numFmtId="2" fontId="2" fillId="0" borderId="0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top" wrapText="1"/>
    </xf>
    <xf numFmtId="1" fontId="1" fillId="0" borderId="6" xfId="0" applyNumberFormat="1" applyFont="1" applyBorder="1" applyAlignment="1">
      <alignment horizontal="center" vertical="top" wrapText="1"/>
    </xf>
    <xf numFmtId="0" fontId="2" fillId="0" borderId="0" xfId="0" quotePrefix="1" applyFont="1" applyBorder="1" applyAlignment="1">
      <alignment horizontal="center" vertical="top" wrapText="1"/>
    </xf>
    <xf numFmtId="166" fontId="1" fillId="0" borderId="3" xfId="0" applyNumberFormat="1" applyFont="1" applyBorder="1" applyAlignment="1">
      <alignment horizontal="center" vertical="top" wrapText="1"/>
    </xf>
    <xf numFmtId="0" fontId="2" fillId="0" borderId="7" xfId="0" quotePrefix="1" applyFont="1" applyBorder="1" applyAlignment="1">
      <alignment horizontal="center" vertical="top" wrapText="1"/>
    </xf>
    <xf numFmtId="166" fontId="1" fillId="0" borderId="7" xfId="0" applyNumberFormat="1" applyFont="1" applyBorder="1" applyAlignment="1">
      <alignment horizontal="center" vertical="top" wrapText="1"/>
    </xf>
    <xf numFmtId="166" fontId="1" fillId="0" borderId="9" xfId="0" applyNumberFormat="1" applyFont="1" applyBorder="1" applyAlignment="1">
      <alignment horizontal="center" vertical="top" wrapText="1"/>
    </xf>
    <xf numFmtId="166" fontId="1" fillId="0" borderId="10" xfId="0" applyNumberFormat="1" applyFont="1" applyBorder="1" applyAlignment="1">
      <alignment horizontal="center" vertical="top" wrapText="1"/>
    </xf>
    <xf numFmtId="15" fontId="1" fillId="0" borderId="0" xfId="0" quotePrefix="1" applyNumberFormat="1" applyFont="1" applyBorder="1" applyAlignment="1">
      <alignment horizontal="center" vertical="top" wrapText="1"/>
    </xf>
    <xf numFmtId="15" fontId="1" fillId="0" borderId="0" xfId="0" applyNumberFormat="1" applyFont="1" applyBorder="1" applyAlignment="1">
      <alignment horizontal="center" vertical="top" wrapText="1"/>
    </xf>
    <xf numFmtId="1" fontId="1" fillId="0" borderId="9" xfId="0" applyNumberFormat="1" applyFont="1" applyBorder="1" applyAlignment="1">
      <alignment horizontal="center" vertical="top" wrapText="1"/>
    </xf>
    <xf numFmtId="1" fontId="1" fillId="0" borderId="0" xfId="0" quotePrefix="1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2" fontId="13" fillId="0" borderId="0" xfId="0" applyNumberFormat="1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2" fillId="0" borderId="0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3" fillId="0" borderId="12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36"/>
  <sheetViews>
    <sheetView tabSelected="1" workbookViewId="0">
      <pane ySplit="3" topLeftCell="A4" activePane="bottomLeft" state="frozen"/>
      <selection pane="bottomLeft" activeCell="A2" sqref="A2"/>
    </sheetView>
  </sheetViews>
  <sheetFormatPr defaultRowHeight="12" x14ac:dyDescent="0.25"/>
  <cols>
    <col min="1" max="1" width="7.140625" style="19" customWidth="1"/>
    <col min="2" max="2" width="8.5703125" style="19" customWidth="1"/>
    <col min="3" max="3" width="21" style="19" customWidth="1"/>
    <col min="4" max="4" width="7.7109375" style="19" hidden="1" customWidth="1"/>
    <col min="5" max="5" width="10.85546875" style="19" customWidth="1"/>
    <col min="6" max="6" width="9" style="19" customWidth="1"/>
    <col min="7" max="7" width="0" style="19" hidden="1" customWidth="1"/>
    <col min="8" max="8" width="5.5703125" style="19" customWidth="1"/>
    <col min="9" max="9" width="6.42578125" style="19" customWidth="1"/>
    <col min="10" max="10" width="5.7109375" style="19" customWidth="1"/>
    <col min="11" max="11" width="5.85546875" style="19" customWidth="1"/>
    <col min="12" max="12" width="5.7109375" style="19" customWidth="1"/>
    <col min="13" max="13" width="5.85546875" style="19" customWidth="1"/>
    <col min="14" max="14" width="5.140625" style="19" customWidth="1"/>
    <col min="15" max="15" width="5" style="19" customWidth="1"/>
    <col min="16" max="16" width="5.85546875" style="19" customWidth="1"/>
    <col min="17" max="17" width="6.7109375" style="19" customWidth="1"/>
    <col min="18" max="18" width="6.5703125" style="19" customWidth="1"/>
    <col min="19" max="19" width="5" style="19" customWidth="1"/>
    <col min="20" max="20" width="6.85546875" style="19" customWidth="1"/>
    <col min="21" max="21" width="6.140625" style="19" customWidth="1"/>
    <col min="22" max="22" width="6" style="19" customWidth="1"/>
    <col min="23" max="23" width="5.5703125" style="19" customWidth="1"/>
    <col min="24" max="24" width="6.140625" style="19" customWidth="1"/>
    <col min="25" max="25" width="5.7109375" style="19" customWidth="1"/>
    <col min="26" max="26" width="6.28515625" style="19" customWidth="1"/>
    <col min="27" max="27" width="4.85546875" style="19" customWidth="1"/>
    <col min="28" max="28" width="5" style="19" customWidth="1"/>
    <col min="29" max="29" width="5.85546875" style="19" customWidth="1"/>
    <col min="30" max="30" width="6" style="19" customWidth="1"/>
    <col min="31" max="31" width="6.85546875" style="19" customWidth="1"/>
    <col min="32" max="32" width="0" style="19" hidden="1" customWidth="1"/>
    <col min="33" max="33" width="7.140625" style="19" customWidth="1"/>
    <col min="34" max="34" width="3.7109375" style="19" customWidth="1"/>
    <col min="35" max="35" width="5" style="19" customWidth="1"/>
    <col min="36" max="36" width="3.85546875" style="19" customWidth="1"/>
    <col min="37" max="37" width="4.5703125" style="19" customWidth="1"/>
    <col min="38" max="38" width="6" style="19" customWidth="1"/>
    <col min="39" max="39" width="4.5703125" style="19" customWidth="1"/>
    <col min="40" max="40" width="5.140625" style="19" customWidth="1"/>
    <col min="41" max="41" width="4.7109375" style="19" customWidth="1"/>
    <col min="42" max="42" width="4" style="19" customWidth="1"/>
    <col min="43" max="43" width="4.85546875" style="19" customWidth="1"/>
    <col min="44" max="44" width="3.85546875" style="19" customWidth="1"/>
    <col min="45" max="45" width="3.5703125" style="19" customWidth="1"/>
    <col min="46" max="46" width="5" style="19" customWidth="1"/>
    <col min="47" max="47" width="3.85546875" style="19" customWidth="1"/>
    <col min="48" max="48" width="4" style="19" customWidth="1"/>
    <col min="49" max="49" width="4.140625" style="19" customWidth="1"/>
    <col min="50" max="50" width="3.7109375" style="19" customWidth="1"/>
    <col min="51" max="51" width="4.140625" style="19" customWidth="1"/>
    <col min="52" max="52" width="3.5703125" style="19" customWidth="1"/>
    <col min="53" max="16384" width="9.140625" style="1"/>
  </cols>
  <sheetData>
    <row r="1" spans="1:53" ht="27.75" customHeight="1" x14ac:dyDescent="0.25">
      <c r="A1" s="101" t="s">
        <v>199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AZ1" s="20"/>
    </row>
    <row r="2" spans="1:53" s="9" customFormat="1" ht="15" x14ac:dyDescent="0.25">
      <c r="A2" s="21"/>
      <c r="B2" s="22"/>
      <c r="C2" s="23"/>
      <c r="D2" s="23"/>
      <c r="E2" s="23"/>
      <c r="F2" s="23"/>
      <c r="G2" s="23"/>
      <c r="H2" s="103" t="s">
        <v>194</v>
      </c>
      <c r="I2" s="104"/>
      <c r="J2" s="104"/>
      <c r="K2" s="23"/>
      <c r="L2" s="23"/>
      <c r="M2" s="23"/>
      <c r="N2" s="23"/>
      <c r="O2" s="23"/>
      <c r="P2" s="23"/>
      <c r="Q2" s="23"/>
      <c r="R2" s="23"/>
      <c r="S2" s="23"/>
      <c r="T2" s="22"/>
      <c r="U2" s="97" t="s">
        <v>195</v>
      </c>
      <c r="V2" s="97"/>
      <c r="W2" s="98"/>
      <c r="X2" s="23"/>
      <c r="Y2" s="24"/>
      <c r="Z2" s="23"/>
      <c r="AA2" s="21"/>
      <c r="AB2" s="21"/>
      <c r="AC2" s="21"/>
      <c r="AD2" s="25"/>
      <c r="AE2" s="21"/>
      <c r="AF2" s="23"/>
      <c r="AG2" s="22"/>
      <c r="AH2" s="99" t="s">
        <v>12</v>
      </c>
      <c r="AI2" s="100"/>
      <c r="AJ2" s="98"/>
      <c r="AK2" s="98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6"/>
    </row>
    <row r="3" spans="1:53" s="18" customFormat="1" ht="38.25" x14ac:dyDescent="0.2">
      <c r="A3" s="10" t="s">
        <v>196</v>
      </c>
      <c r="B3" s="11" t="s">
        <v>197</v>
      </c>
      <c r="C3" s="11" t="s">
        <v>198</v>
      </c>
      <c r="D3" s="11"/>
      <c r="E3" s="11" t="s">
        <v>0</v>
      </c>
      <c r="F3" s="11" t="s">
        <v>76</v>
      </c>
      <c r="G3" s="10"/>
      <c r="H3" s="12" t="s">
        <v>1</v>
      </c>
      <c r="I3" s="12" t="s">
        <v>2</v>
      </c>
      <c r="J3" s="13" t="s">
        <v>3</v>
      </c>
      <c r="K3" s="12" t="s">
        <v>77</v>
      </c>
      <c r="L3" s="13" t="s">
        <v>5</v>
      </c>
      <c r="M3" s="12" t="s">
        <v>6</v>
      </c>
      <c r="N3" s="12" t="s">
        <v>7</v>
      </c>
      <c r="O3" s="12" t="s">
        <v>8</v>
      </c>
      <c r="P3" s="12" t="s">
        <v>9</v>
      </c>
      <c r="Q3" s="13" t="s">
        <v>10</v>
      </c>
      <c r="R3" s="12" t="s">
        <v>78</v>
      </c>
      <c r="S3" s="11"/>
      <c r="T3" s="11"/>
      <c r="U3" s="14" t="s">
        <v>1</v>
      </c>
      <c r="V3" s="14" t="s">
        <v>2</v>
      </c>
      <c r="W3" s="13" t="s">
        <v>3</v>
      </c>
      <c r="X3" s="12" t="s">
        <v>4</v>
      </c>
      <c r="Y3" s="13" t="s">
        <v>5</v>
      </c>
      <c r="Z3" s="12" t="s">
        <v>6</v>
      </c>
      <c r="AA3" s="12" t="s">
        <v>7</v>
      </c>
      <c r="AB3" s="12" t="s">
        <v>8</v>
      </c>
      <c r="AC3" s="12" t="s">
        <v>9</v>
      </c>
      <c r="AD3" s="13" t="s">
        <v>10</v>
      </c>
      <c r="AE3" s="11" t="s">
        <v>11</v>
      </c>
      <c r="AF3" s="11"/>
      <c r="AG3" s="11"/>
      <c r="AH3" s="15" t="s">
        <v>13</v>
      </c>
      <c r="AI3" s="11" t="s">
        <v>14</v>
      </c>
      <c r="AJ3" s="11" t="s">
        <v>15</v>
      </c>
      <c r="AK3" s="11" t="s">
        <v>16</v>
      </c>
      <c r="AL3" s="11" t="s">
        <v>17</v>
      </c>
      <c r="AM3" s="11" t="s">
        <v>18</v>
      </c>
      <c r="AN3" s="11" t="s">
        <v>19</v>
      </c>
      <c r="AO3" s="11" t="s">
        <v>20</v>
      </c>
      <c r="AP3" s="11" t="s">
        <v>21</v>
      </c>
      <c r="AQ3" s="16" t="s">
        <v>22</v>
      </c>
      <c r="AR3" s="11" t="s">
        <v>23</v>
      </c>
      <c r="AS3" s="11" t="s">
        <v>24</v>
      </c>
      <c r="AT3" s="11" t="s">
        <v>25</v>
      </c>
      <c r="AU3" s="11" t="s">
        <v>26</v>
      </c>
      <c r="AV3" s="11" t="s">
        <v>27</v>
      </c>
      <c r="AW3" s="11" t="s">
        <v>28</v>
      </c>
      <c r="AX3" s="11" t="s">
        <v>29</v>
      </c>
      <c r="AY3" s="11" t="s">
        <v>30</v>
      </c>
      <c r="AZ3" s="17" t="s">
        <v>31</v>
      </c>
    </row>
    <row r="4" spans="1:53" ht="24" x14ac:dyDescent="0.25">
      <c r="A4" s="19">
        <v>62</v>
      </c>
      <c r="B4" s="27" t="s">
        <v>75</v>
      </c>
      <c r="C4" s="7" t="s">
        <v>79</v>
      </c>
      <c r="E4" s="19" t="s">
        <v>81</v>
      </c>
      <c r="F4" s="28" t="s">
        <v>32</v>
      </c>
      <c r="G4" s="27"/>
      <c r="H4" s="29">
        <v>56.139999000000003</v>
      </c>
      <c r="I4" s="29">
        <v>17.739999999999998</v>
      </c>
      <c r="J4" s="30">
        <v>1.1020000000000001</v>
      </c>
      <c r="K4" s="29">
        <v>7.19</v>
      </c>
      <c r="L4" s="30">
        <v>0.12</v>
      </c>
      <c r="M4" s="29">
        <v>7.86</v>
      </c>
      <c r="N4" s="29">
        <v>3.7</v>
      </c>
      <c r="O4" s="29">
        <v>1.73</v>
      </c>
      <c r="P4" s="29">
        <v>2.8</v>
      </c>
      <c r="Q4" s="30">
        <v>0.27200000000000002</v>
      </c>
      <c r="R4" s="29">
        <f>SUM(H4:Q4)</f>
        <v>98.653999000000013</v>
      </c>
      <c r="S4" s="31"/>
      <c r="T4" s="32"/>
      <c r="U4" s="29">
        <v>56.905953705941506</v>
      </c>
      <c r="V4" s="29">
        <v>17.982038416912015</v>
      </c>
      <c r="W4" s="30">
        <v>1.1170353063944218</v>
      </c>
      <c r="X4" s="29">
        <v>7.2880978702140586</v>
      </c>
      <c r="Y4" s="30">
        <v>0.12163723844585356</v>
      </c>
      <c r="Z4" s="29">
        <v>7.9672391182034081</v>
      </c>
      <c r="AA4" s="29">
        <v>3.7504815187471512</v>
      </c>
      <c r="AB4" s="29">
        <v>1.7536035209277221</v>
      </c>
      <c r="AC4" s="29">
        <v>2.8382022304032497</v>
      </c>
      <c r="AD4" s="30">
        <v>0.27571107381060145</v>
      </c>
      <c r="AE4" s="29">
        <f>SUM(U4:AD4)</f>
        <v>100</v>
      </c>
      <c r="AF4" s="31"/>
      <c r="AG4" s="33"/>
      <c r="AH4" s="34">
        <v>13</v>
      </c>
      <c r="AI4" s="34">
        <v>46</v>
      </c>
      <c r="AJ4" s="34">
        <v>22</v>
      </c>
      <c r="AK4" s="34">
        <v>189</v>
      </c>
      <c r="AL4" s="34">
        <v>604</v>
      </c>
      <c r="AM4" s="34">
        <v>49</v>
      </c>
      <c r="AN4" s="34">
        <v>550</v>
      </c>
      <c r="AO4" s="34">
        <v>164</v>
      </c>
      <c r="AP4" s="34">
        <v>27</v>
      </c>
      <c r="AQ4" s="35">
        <v>10.5</v>
      </c>
      <c r="AR4" s="34">
        <v>20</v>
      </c>
      <c r="AS4" s="34">
        <v>34</v>
      </c>
      <c r="AT4" s="34">
        <v>83</v>
      </c>
      <c r="AU4" s="34">
        <v>8</v>
      </c>
      <c r="AV4" s="34">
        <v>15</v>
      </c>
      <c r="AW4" s="34">
        <v>47</v>
      </c>
      <c r="AX4" s="34">
        <v>7</v>
      </c>
      <c r="AY4" s="28" t="s">
        <v>87</v>
      </c>
      <c r="AZ4" s="36" t="s">
        <v>87</v>
      </c>
    </row>
    <row r="5" spans="1:53" ht="24" x14ac:dyDescent="0.25">
      <c r="A5" s="19">
        <v>66</v>
      </c>
      <c r="B5" s="27" t="s">
        <v>75</v>
      </c>
      <c r="C5" s="7" t="s">
        <v>79</v>
      </c>
      <c r="E5" s="19" t="s">
        <v>82</v>
      </c>
      <c r="F5" s="28" t="s">
        <v>33</v>
      </c>
      <c r="G5" s="27"/>
      <c r="H5" s="29">
        <v>56.39</v>
      </c>
      <c r="I5" s="29">
        <v>17.239999999999998</v>
      </c>
      <c r="J5" s="30">
        <v>1.0840000000000001</v>
      </c>
      <c r="K5" s="29">
        <v>6.8970000000000002</v>
      </c>
      <c r="L5" s="30">
        <v>0.154</v>
      </c>
      <c r="M5" s="29">
        <v>7.4</v>
      </c>
      <c r="N5" s="29">
        <v>2.68</v>
      </c>
      <c r="O5" s="29">
        <v>1.5</v>
      </c>
      <c r="P5" s="29">
        <v>3.26</v>
      </c>
      <c r="Q5" s="30">
        <v>0.27700000000000002</v>
      </c>
      <c r="R5" s="29">
        <f t="shared" ref="R5:R6" si="0">SUM(H5:Q5)</f>
        <v>96.882000000000019</v>
      </c>
      <c r="S5" s="31"/>
      <c r="T5" s="37"/>
      <c r="U5" s="29">
        <v>58.204826489956844</v>
      </c>
      <c r="V5" s="29">
        <v>17.794843211329241</v>
      </c>
      <c r="W5" s="30">
        <v>1.1188868933341589</v>
      </c>
      <c r="X5" s="29">
        <v>7.118969468012633</v>
      </c>
      <c r="Y5" s="30">
        <v>0.15895625606407793</v>
      </c>
      <c r="Z5" s="29">
        <v>7.6381577589232243</v>
      </c>
      <c r="AA5" s="29">
        <v>2.7662517289073301</v>
      </c>
      <c r="AB5" s="29">
        <v>1.5482752214033564</v>
      </c>
      <c r="AC5" s="29">
        <v>3.364918147849961</v>
      </c>
      <c r="AD5" s="30">
        <v>0.28591482421915315</v>
      </c>
      <c r="AE5" s="29">
        <f>SUM(U5:AD5)</f>
        <v>99.999999999999986</v>
      </c>
      <c r="AF5" s="31"/>
      <c r="AG5" s="37"/>
      <c r="AH5" s="34">
        <v>14</v>
      </c>
      <c r="AI5" s="34">
        <v>48</v>
      </c>
      <c r="AJ5" s="34">
        <v>19</v>
      </c>
      <c r="AK5" s="34">
        <v>183</v>
      </c>
      <c r="AL5" s="34">
        <v>565</v>
      </c>
      <c r="AM5" s="34">
        <v>42</v>
      </c>
      <c r="AN5" s="34">
        <v>376</v>
      </c>
      <c r="AO5" s="34">
        <v>156</v>
      </c>
      <c r="AP5" s="34">
        <v>27</v>
      </c>
      <c r="AQ5" s="35">
        <v>9.1999999999999993</v>
      </c>
      <c r="AR5" s="34">
        <v>19</v>
      </c>
      <c r="AS5" s="34">
        <v>32</v>
      </c>
      <c r="AT5" s="34">
        <v>84</v>
      </c>
      <c r="AU5" s="34">
        <v>6</v>
      </c>
      <c r="AV5" s="34">
        <v>30</v>
      </c>
      <c r="AW5" s="34">
        <v>53</v>
      </c>
      <c r="AX5" s="34">
        <v>8</v>
      </c>
      <c r="AY5" s="28" t="s">
        <v>87</v>
      </c>
      <c r="AZ5" s="36" t="s">
        <v>87</v>
      </c>
    </row>
    <row r="6" spans="1:53" ht="24" x14ac:dyDescent="0.25">
      <c r="A6" s="19">
        <v>84</v>
      </c>
      <c r="B6" s="27" t="s">
        <v>75</v>
      </c>
      <c r="C6" s="2" t="s">
        <v>79</v>
      </c>
      <c r="E6" s="19" t="s">
        <v>83</v>
      </c>
      <c r="F6" s="28" t="s">
        <v>34</v>
      </c>
      <c r="G6" s="27"/>
      <c r="H6" s="39">
        <v>56.74</v>
      </c>
      <c r="I6" s="39">
        <v>17.47</v>
      </c>
      <c r="J6" s="40">
        <v>1.0640000000000001</v>
      </c>
      <c r="K6" s="39">
        <v>7.5129999999999999</v>
      </c>
      <c r="L6" s="40">
        <v>0.157</v>
      </c>
      <c r="M6" s="39">
        <v>7.27</v>
      </c>
      <c r="N6" s="39">
        <v>3.03</v>
      </c>
      <c r="O6" s="39">
        <v>1.41</v>
      </c>
      <c r="P6" s="39">
        <v>3.37</v>
      </c>
      <c r="Q6" s="40">
        <v>0.27300000000000002</v>
      </c>
      <c r="R6" s="41">
        <f t="shared" si="0"/>
        <v>98.296999999999997</v>
      </c>
      <c r="S6" s="27" t="s">
        <v>35</v>
      </c>
      <c r="T6" s="37"/>
      <c r="U6" s="41">
        <v>57.723023083105282</v>
      </c>
      <c r="V6" s="41">
        <v>17.772668545326919</v>
      </c>
      <c r="W6" s="42">
        <v>1.0824338484389149</v>
      </c>
      <c r="X6" s="41">
        <v>7.6431630670315469</v>
      </c>
      <c r="Y6" s="42">
        <v>0.15972003214747144</v>
      </c>
      <c r="Z6" s="41">
        <v>7.3959530809689005</v>
      </c>
      <c r="AA6" s="41">
        <v>3.0824948879416465</v>
      </c>
      <c r="AB6" s="41">
        <v>1.4344283141906671</v>
      </c>
      <c r="AC6" s="41">
        <v>3.428385403420247</v>
      </c>
      <c r="AD6" s="42">
        <v>0.27772973742840579</v>
      </c>
      <c r="AE6" s="29">
        <f>SUM(U6:AD6)</f>
        <v>100</v>
      </c>
      <c r="AF6" s="31"/>
      <c r="AG6" s="37"/>
      <c r="AH6" s="43">
        <v>9</v>
      </c>
      <c r="AI6" s="43">
        <v>41</v>
      </c>
      <c r="AJ6" s="43">
        <v>23</v>
      </c>
      <c r="AK6" s="43">
        <v>155</v>
      </c>
      <c r="AL6" s="43">
        <v>512</v>
      </c>
      <c r="AM6" s="43">
        <v>58</v>
      </c>
      <c r="AN6" s="43">
        <v>374</v>
      </c>
      <c r="AO6" s="43">
        <v>161</v>
      </c>
      <c r="AP6" s="43">
        <v>26</v>
      </c>
      <c r="AQ6" s="44">
        <v>9.5</v>
      </c>
      <c r="AR6" s="43">
        <v>19</v>
      </c>
      <c r="AS6" s="43">
        <v>32</v>
      </c>
      <c r="AT6" s="43">
        <v>80</v>
      </c>
      <c r="AU6" s="43">
        <v>7</v>
      </c>
      <c r="AV6" s="43">
        <v>11</v>
      </c>
      <c r="AW6" s="43">
        <v>36</v>
      </c>
      <c r="AX6" s="43">
        <v>8</v>
      </c>
      <c r="AY6" s="45" t="s">
        <v>87</v>
      </c>
      <c r="AZ6" s="46" t="s">
        <v>87</v>
      </c>
    </row>
    <row r="7" spans="1:53" x14ac:dyDescent="0.25">
      <c r="B7" s="27"/>
      <c r="C7" s="2"/>
      <c r="F7" s="28"/>
      <c r="G7" s="27"/>
      <c r="H7" s="29"/>
      <c r="I7" s="29"/>
      <c r="J7" s="30"/>
      <c r="K7" s="29"/>
      <c r="L7" s="30"/>
      <c r="M7" s="29"/>
      <c r="N7" s="29"/>
      <c r="O7" s="29"/>
      <c r="P7" s="29"/>
      <c r="Q7" s="27" t="s">
        <v>85</v>
      </c>
      <c r="R7" s="39">
        <f>AVERAGE(R4:R6)</f>
        <v>97.944333000000015</v>
      </c>
      <c r="S7" s="27"/>
      <c r="T7" s="37" t="s">
        <v>85</v>
      </c>
      <c r="U7" s="29">
        <f>AVERAGE(U4:U6)</f>
        <v>57.611267759667875</v>
      </c>
      <c r="V7" s="29">
        <f t="shared" ref="V7:AD7" si="1">AVERAGE(V4:V6)</f>
        <v>17.849850057856059</v>
      </c>
      <c r="W7" s="30">
        <f t="shared" si="1"/>
        <v>1.1061186827224985</v>
      </c>
      <c r="X7" s="29">
        <f t="shared" si="1"/>
        <v>7.3500768017527465</v>
      </c>
      <c r="Y7" s="30">
        <f t="shared" si="1"/>
        <v>0.14677117555246763</v>
      </c>
      <c r="Z7" s="29">
        <f t="shared" si="1"/>
        <v>7.6671166526985113</v>
      </c>
      <c r="AA7" s="29">
        <f t="shared" si="1"/>
        <v>3.1997427118653761</v>
      </c>
      <c r="AB7" s="47">
        <f t="shared" si="1"/>
        <v>1.5787690188405819</v>
      </c>
      <c r="AC7" s="29">
        <f t="shared" si="1"/>
        <v>3.2105019272244859</v>
      </c>
      <c r="AD7" s="30">
        <f t="shared" si="1"/>
        <v>0.27978521181938681</v>
      </c>
      <c r="AE7" s="29"/>
      <c r="AF7" s="31"/>
      <c r="AG7" s="37" t="s">
        <v>85</v>
      </c>
      <c r="AH7" s="48">
        <f t="shared" ref="AH7" si="2">AVERAGE(AH4:AH6)</f>
        <v>12</v>
      </c>
      <c r="AI7" s="48">
        <f t="shared" ref="AI7" si="3">AVERAGE(AI4:AI6)</f>
        <v>45</v>
      </c>
      <c r="AJ7" s="48">
        <f t="shared" ref="AJ7:AM7" si="4">AVERAGE(AJ4:AJ6)</f>
        <v>21.333333333333332</v>
      </c>
      <c r="AK7" s="48">
        <f t="shared" si="4"/>
        <v>175.66666666666666</v>
      </c>
      <c r="AL7" s="48">
        <f t="shared" si="4"/>
        <v>560.33333333333337</v>
      </c>
      <c r="AM7" s="48">
        <f t="shared" si="4"/>
        <v>49.666666666666664</v>
      </c>
      <c r="AN7" s="48">
        <f t="shared" ref="AN7:AO7" si="5">AVERAGE(AN4:AN6)</f>
        <v>433.33333333333331</v>
      </c>
      <c r="AO7" s="48">
        <f t="shared" si="5"/>
        <v>160.33333333333334</v>
      </c>
      <c r="AP7" s="48">
        <f t="shared" ref="AP7" si="6">AVERAGE(AP4:AP6)</f>
        <v>26.666666666666668</v>
      </c>
      <c r="AQ7" s="35">
        <f t="shared" ref="AQ7" si="7">AVERAGE(AQ4:AQ6)</f>
        <v>9.7333333333333325</v>
      </c>
      <c r="AR7" s="48">
        <f t="shared" ref="AR7" si="8">AVERAGE(AR4:AR6)</f>
        <v>19.333333333333332</v>
      </c>
      <c r="AS7" s="48">
        <f t="shared" ref="AS7" si="9">AVERAGE(AS4:AS6)</f>
        <v>32.666666666666664</v>
      </c>
      <c r="AT7" s="48">
        <f t="shared" ref="AT7" si="10">AVERAGE(AT4:AT6)</f>
        <v>82.333333333333329</v>
      </c>
      <c r="AU7" s="48">
        <f t="shared" ref="AU7" si="11">AVERAGE(AU4:AU6)</f>
        <v>7</v>
      </c>
      <c r="AV7" s="48">
        <f t="shared" ref="AV7" si="12">AVERAGE(AV4:AV6)</f>
        <v>18.666666666666668</v>
      </c>
      <c r="AW7" s="48">
        <f t="shared" ref="AW7" si="13">AVERAGE(AW4:AW6)</f>
        <v>45.333333333333336</v>
      </c>
      <c r="AX7" s="48">
        <f t="shared" ref="AX7" si="14">AVERAGE(AX4:AX6)</f>
        <v>7.666666666666667</v>
      </c>
      <c r="AY7" s="28" t="s">
        <v>87</v>
      </c>
      <c r="AZ7" s="36" t="s">
        <v>87</v>
      </c>
    </row>
    <row r="8" spans="1:53" ht="24.75" thickBot="1" x14ac:dyDescent="0.3">
      <c r="A8" s="49"/>
      <c r="B8" s="50"/>
      <c r="C8" s="3"/>
      <c r="D8" s="49"/>
      <c r="E8" s="49"/>
      <c r="F8" s="51"/>
      <c r="G8" s="50"/>
      <c r="H8" s="52"/>
      <c r="I8" s="52"/>
      <c r="J8" s="53"/>
      <c r="K8" s="52"/>
      <c r="L8" s="53"/>
      <c r="M8" s="52"/>
      <c r="N8" s="52"/>
      <c r="O8" s="52"/>
      <c r="P8" s="52"/>
      <c r="Q8" s="50" t="s">
        <v>86</v>
      </c>
      <c r="R8" s="54">
        <f>STDEV(R4:R6)</f>
        <v>0.93716360560309198</v>
      </c>
      <c r="S8" s="50"/>
      <c r="T8" s="55" t="s">
        <v>86</v>
      </c>
      <c r="U8" s="52">
        <f>STDEV(U4:U6)</f>
        <v>0.65660838138222655</v>
      </c>
      <c r="V8" s="52">
        <f t="shared" ref="V8:AD8" si="15">STDEV(V4:V6)</f>
        <v>0.11501413241644953</v>
      </c>
      <c r="W8" s="53">
        <f t="shared" si="15"/>
        <v>2.0532550373235817E-2</v>
      </c>
      <c r="X8" s="52">
        <f t="shared" si="15"/>
        <v>0.26753648962171211</v>
      </c>
      <c r="Y8" s="53">
        <f t="shared" si="15"/>
        <v>2.1769977821206293E-2</v>
      </c>
      <c r="Z8" s="52">
        <f t="shared" si="15"/>
        <v>0.2867418651527765</v>
      </c>
      <c r="AA8" s="52">
        <f t="shared" si="15"/>
        <v>0.50248120259684581</v>
      </c>
      <c r="AB8" s="54">
        <f t="shared" si="15"/>
        <v>0.16175786506540371</v>
      </c>
      <c r="AC8" s="52">
        <f t="shared" si="15"/>
        <v>0.32397889024177839</v>
      </c>
      <c r="AD8" s="53">
        <f t="shared" si="15"/>
        <v>5.4035045876716743E-3</v>
      </c>
      <c r="AE8" s="52"/>
      <c r="AF8" s="50"/>
      <c r="AG8" s="55" t="s">
        <v>86</v>
      </c>
      <c r="AH8" s="56">
        <f t="shared" ref="AH8:AM8" si="16">STDEV(AH4:AH6)</f>
        <v>2.6457513110645907</v>
      </c>
      <c r="AI8" s="56">
        <f t="shared" si="16"/>
        <v>3.6055512754639891</v>
      </c>
      <c r="AJ8" s="56">
        <f t="shared" si="16"/>
        <v>2.0816659994661331</v>
      </c>
      <c r="AK8" s="56">
        <f t="shared" si="16"/>
        <v>18.147543451754935</v>
      </c>
      <c r="AL8" s="56">
        <f t="shared" si="16"/>
        <v>46.177194948733444</v>
      </c>
      <c r="AM8" s="56">
        <f t="shared" si="16"/>
        <v>8.020806277010653</v>
      </c>
      <c r="AN8" s="56">
        <f t="shared" ref="AN8:AX8" si="17">STDEV(AN4:AN6)</f>
        <v>101.04124570359035</v>
      </c>
      <c r="AO8" s="56">
        <f t="shared" si="17"/>
        <v>4.0414518843273806</v>
      </c>
      <c r="AP8" s="56">
        <f t="shared" si="17"/>
        <v>0.57735026918962584</v>
      </c>
      <c r="AQ8" s="57">
        <f t="shared" si="17"/>
        <v>0.68068592855540488</v>
      </c>
      <c r="AR8" s="56">
        <f t="shared" si="17"/>
        <v>0.57735026918962584</v>
      </c>
      <c r="AS8" s="56">
        <f t="shared" si="17"/>
        <v>1.1547005383792517</v>
      </c>
      <c r="AT8" s="56">
        <f t="shared" si="17"/>
        <v>2.0816659994661331</v>
      </c>
      <c r="AU8" s="56">
        <f t="shared" si="17"/>
        <v>1</v>
      </c>
      <c r="AV8" s="56">
        <f t="shared" si="17"/>
        <v>10.016652800877814</v>
      </c>
      <c r="AW8" s="56">
        <f t="shared" si="17"/>
        <v>8.6216781042517177</v>
      </c>
      <c r="AX8" s="56">
        <f t="shared" si="17"/>
        <v>0.57735026918962584</v>
      </c>
      <c r="AY8" s="51" t="s">
        <v>87</v>
      </c>
      <c r="AZ8" s="58" t="s">
        <v>87</v>
      </c>
    </row>
    <row r="9" spans="1:53" x14ac:dyDescent="0.25">
      <c r="B9" s="27"/>
      <c r="C9" s="2"/>
      <c r="F9" s="28"/>
      <c r="G9" s="27"/>
      <c r="H9" s="29"/>
      <c r="I9" s="29"/>
      <c r="J9" s="30"/>
      <c r="K9" s="29"/>
      <c r="L9" s="30"/>
      <c r="M9" s="29"/>
      <c r="N9" s="29"/>
      <c r="O9" s="29"/>
      <c r="P9" s="29"/>
      <c r="Q9" s="30"/>
      <c r="R9" s="29"/>
      <c r="S9" s="27"/>
      <c r="T9" s="27"/>
      <c r="U9" s="29"/>
      <c r="V9" s="29"/>
      <c r="W9" s="30"/>
      <c r="X9" s="29"/>
      <c r="Y9" s="30"/>
      <c r="Z9" s="29"/>
      <c r="AA9" s="29"/>
      <c r="AB9" s="29"/>
      <c r="AC9" s="29"/>
      <c r="AD9" s="59"/>
      <c r="AE9" s="29"/>
      <c r="AF9" s="31"/>
      <c r="AG9" s="27"/>
      <c r="AH9" s="34"/>
      <c r="AI9" s="34"/>
      <c r="AJ9" s="34"/>
      <c r="AK9" s="34"/>
      <c r="AL9" s="34"/>
      <c r="AM9" s="34"/>
      <c r="AN9" s="34"/>
      <c r="AO9" s="34"/>
      <c r="AP9" s="34"/>
      <c r="AQ9" s="35"/>
      <c r="AR9" s="34"/>
      <c r="AS9" s="34"/>
      <c r="AT9" s="34"/>
      <c r="AU9" s="34"/>
      <c r="AV9" s="34"/>
      <c r="AW9" s="34"/>
      <c r="AX9" s="34"/>
      <c r="AY9" s="31"/>
      <c r="AZ9" s="60"/>
    </row>
    <row r="10" spans="1:53" ht="24" x14ac:dyDescent="0.25">
      <c r="A10" s="19">
        <v>89</v>
      </c>
      <c r="B10" s="27" t="s">
        <v>75</v>
      </c>
      <c r="C10" s="2" t="s">
        <v>80</v>
      </c>
      <c r="D10" s="27"/>
      <c r="E10" s="19" t="s">
        <v>84</v>
      </c>
      <c r="F10" s="61" t="s">
        <v>34</v>
      </c>
      <c r="G10" s="27"/>
      <c r="H10" s="39">
        <v>66.08</v>
      </c>
      <c r="I10" s="39">
        <v>16.63</v>
      </c>
      <c r="J10" s="40">
        <v>0.66800000000000004</v>
      </c>
      <c r="K10" s="39">
        <v>4.992</v>
      </c>
      <c r="L10" s="40">
        <v>0.128</v>
      </c>
      <c r="M10" s="39">
        <v>3.77</v>
      </c>
      <c r="N10" s="39">
        <v>1.27</v>
      </c>
      <c r="O10" s="39">
        <v>2.2000000000000002</v>
      </c>
      <c r="P10" s="39">
        <v>4.97</v>
      </c>
      <c r="Q10" s="40">
        <v>0.19500000000000001</v>
      </c>
      <c r="R10" s="29">
        <f t="shared" ref="R10" si="18">SUM(H10:Q10)</f>
        <v>100.90299999999999</v>
      </c>
      <c r="S10" s="27"/>
      <c r="T10" s="37"/>
      <c r="U10" s="39">
        <v>65.488637602449884</v>
      </c>
      <c r="V10" s="39">
        <v>16.48117498984173</v>
      </c>
      <c r="W10" s="40">
        <v>0.66202194186495944</v>
      </c>
      <c r="X10" s="39">
        <v>4.9473256493860447</v>
      </c>
      <c r="Y10" s="40">
        <v>0.12685450383041141</v>
      </c>
      <c r="Z10" s="39">
        <v>3.7362615581300855</v>
      </c>
      <c r="AA10" s="39">
        <v>1.2586345301923632</v>
      </c>
      <c r="AB10" s="39">
        <v>2.180311784585196</v>
      </c>
      <c r="AC10" s="39">
        <v>4.9255225315401923</v>
      </c>
      <c r="AD10" s="40">
        <v>0.19325490817914237</v>
      </c>
      <c r="AE10" s="39">
        <f>SUM(U10:AD10)</f>
        <v>100.00000000000003</v>
      </c>
      <c r="AF10" s="31"/>
      <c r="AG10" s="37"/>
      <c r="AH10" s="62">
        <v>3</v>
      </c>
      <c r="AI10" s="62">
        <v>6</v>
      </c>
      <c r="AJ10" s="62">
        <v>15</v>
      </c>
      <c r="AK10" s="62">
        <v>35</v>
      </c>
      <c r="AL10" s="62">
        <v>750</v>
      </c>
      <c r="AM10" s="62">
        <v>60</v>
      </c>
      <c r="AN10" s="62">
        <v>281</v>
      </c>
      <c r="AO10" s="62">
        <v>236</v>
      </c>
      <c r="AP10" s="62">
        <v>32</v>
      </c>
      <c r="AQ10" s="63">
        <v>11.9</v>
      </c>
      <c r="AR10" s="62">
        <v>18</v>
      </c>
      <c r="AS10" s="62">
        <v>8</v>
      </c>
      <c r="AT10" s="62">
        <v>69</v>
      </c>
      <c r="AU10" s="62">
        <v>8</v>
      </c>
      <c r="AV10" s="62">
        <v>25</v>
      </c>
      <c r="AW10" s="62">
        <v>56</v>
      </c>
      <c r="AX10" s="62">
        <v>11</v>
      </c>
      <c r="AY10" s="28" t="s">
        <v>87</v>
      </c>
      <c r="AZ10" s="36" t="s">
        <v>87</v>
      </c>
    </row>
    <row r="11" spans="1:53" ht="12.75" thickBot="1" x14ac:dyDescent="0.3">
      <c r="A11" s="50"/>
      <c r="B11" s="50"/>
      <c r="C11" s="3"/>
      <c r="D11" s="49"/>
      <c r="E11" s="49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49"/>
      <c r="R11" s="49"/>
      <c r="S11" s="50"/>
      <c r="T11" s="55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0"/>
      <c r="AF11" s="50"/>
      <c r="AG11" s="50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0"/>
      <c r="AS11" s="50"/>
      <c r="AT11" s="50"/>
      <c r="AU11" s="50"/>
      <c r="AV11" s="50"/>
      <c r="AW11" s="50"/>
      <c r="AX11" s="50"/>
      <c r="AY11" s="50"/>
      <c r="AZ11" s="64"/>
    </row>
    <row r="12" spans="1:53" x14ac:dyDescent="0.25">
      <c r="A12" s="27"/>
      <c r="B12" s="27"/>
      <c r="C12" s="7"/>
      <c r="D12" s="38"/>
      <c r="E12" s="38"/>
      <c r="F12" s="61"/>
      <c r="G12" s="27"/>
      <c r="I12" s="39"/>
      <c r="J12" s="40"/>
      <c r="K12" s="39"/>
      <c r="L12" s="40"/>
      <c r="M12" s="39"/>
      <c r="N12" s="39"/>
      <c r="O12" s="39"/>
      <c r="P12" s="39"/>
      <c r="S12" s="27"/>
      <c r="T12" s="27"/>
      <c r="AF12" s="65"/>
      <c r="AG12" s="27"/>
      <c r="AX12" s="38"/>
      <c r="AY12" s="27"/>
      <c r="AZ12" s="66"/>
    </row>
    <row r="13" spans="1:53" ht="24" x14ac:dyDescent="0.25">
      <c r="A13" s="19">
        <v>63</v>
      </c>
      <c r="B13" s="19" t="s">
        <v>36</v>
      </c>
      <c r="C13" s="8" t="s">
        <v>88</v>
      </c>
      <c r="E13" s="19" t="s">
        <v>89</v>
      </c>
      <c r="F13" s="27">
        <v>2189</v>
      </c>
      <c r="G13" s="27"/>
      <c r="H13" s="39">
        <v>57.490001999999997</v>
      </c>
      <c r="I13" s="39">
        <v>17.629999000000002</v>
      </c>
      <c r="J13" s="40">
        <v>1.0589999999999999</v>
      </c>
      <c r="K13" s="39">
        <v>7.4</v>
      </c>
      <c r="L13" s="40">
        <v>0.14899999999999999</v>
      </c>
      <c r="M13" s="39">
        <v>7.32</v>
      </c>
      <c r="N13" s="39">
        <v>3.5</v>
      </c>
      <c r="O13" s="39">
        <v>1.58</v>
      </c>
      <c r="P13" s="39">
        <v>3.35</v>
      </c>
      <c r="Q13" s="40">
        <v>0.27400000000000002</v>
      </c>
      <c r="R13" s="29">
        <f t="shared" ref="R13:R14" si="19">SUM(H13:Q13)</f>
        <v>99.752000999999993</v>
      </c>
      <c r="S13" s="27"/>
      <c r="T13" s="37"/>
      <c r="U13" s="39">
        <v>57.632931092780787</v>
      </c>
      <c r="V13" s="39">
        <v>17.673829921466943</v>
      </c>
      <c r="W13" s="40">
        <v>1.0616328388239551</v>
      </c>
      <c r="X13" s="39">
        <v>7.4183975517443512</v>
      </c>
      <c r="Y13" s="40">
        <v>0.14937043719052814</v>
      </c>
      <c r="Z13" s="39">
        <v>7.3381986592930604</v>
      </c>
      <c r="AA13" s="39">
        <v>3.5087015447439498</v>
      </c>
      <c r="AB13" s="39">
        <v>1.5839281259129832</v>
      </c>
      <c r="AC13" s="39">
        <v>3.3583286213977805</v>
      </c>
      <c r="AD13" s="40">
        <v>0.27468120664566925</v>
      </c>
      <c r="AE13" s="39">
        <f>SUM(U13:AD13)</f>
        <v>99.999999999999986</v>
      </c>
      <c r="AF13" s="27"/>
      <c r="AG13" s="37"/>
      <c r="AH13" s="62">
        <v>8</v>
      </c>
      <c r="AI13" s="62">
        <v>34</v>
      </c>
      <c r="AJ13" s="62">
        <v>17</v>
      </c>
      <c r="AK13" s="62">
        <v>157</v>
      </c>
      <c r="AL13" s="62">
        <v>517</v>
      </c>
      <c r="AM13" s="62">
        <v>47</v>
      </c>
      <c r="AN13" s="62">
        <v>385</v>
      </c>
      <c r="AO13" s="62">
        <v>159</v>
      </c>
      <c r="AP13" s="62">
        <v>28</v>
      </c>
      <c r="AQ13" s="63">
        <v>9.6999999999999993</v>
      </c>
      <c r="AR13" s="62">
        <v>19</v>
      </c>
      <c r="AS13" s="62">
        <v>30</v>
      </c>
      <c r="AT13" s="62">
        <v>76</v>
      </c>
      <c r="AU13" s="62">
        <v>8</v>
      </c>
      <c r="AV13" s="62">
        <v>13</v>
      </c>
      <c r="AW13" s="62">
        <v>40</v>
      </c>
      <c r="AX13" s="62">
        <v>6</v>
      </c>
      <c r="AY13" s="28" t="s">
        <v>87</v>
      </c>
      <c r="AZ13" s="36" t="s">
        <v>87</v>
      </c>
      <c r="BA13" s="2"/>
    </row>
    <row r="14" spans="1:53" ht="24" x14ac:dyDescent="0.25">
      <c r="A14" s="19">
        <v>83</v>
      </c>
      <c r="B14" s="19" t="s">
        <v>36</v>
      </c>
      <c r="C14" s="8" t="s">
        <v>88</v>
      </c>
      <c r="E14" s="19" t="s">
        <v>90</v>
      </c>
      <c r="F14" s="61" t="s">
        <v>34</v>
      </c>
      <c r="G14" s="67"/>
      <c r="H14" s="39">
        <v>57.06</v>
      </c>
      <c r="I14" s="39">
        <v>17.350000000000001</v>
      </c>
      <c r="J14" s="40">
        <v>1.0680000000000001</v>
      </c>
      <c r="K14" s="39">
        <v>7.6529999999999996</v>
      </c>
      <c r="L14" s="40">
        <v>0.151</v>
      </c>
      <c r="M14" s="39">
        <v>7.24</v>
      </c>
      <c r="N14" s="39">
        <v>3.51</v>
      </c>
      <c r="O14" s="39">
        <v>1.55</v>
      </c>
      <c r="P14" s="39">
        <v>3.39</v>
      </c>
      <c r="Q14" s="40">
        <v>0.27400000000000002</v>
      </c>
      <c r="R14" s="41">
        <f t="shared" si="19"/>
        <v>99.245999999999995</v>
      </c>
      <c r="S14" s="27"/>
      <c r="T14" s="37"/>
      <c r="U14" s="41">
        <v>57.493500997521316</v>
      </c>
      <c r="V14" s="41">
        <v>17.48181286903251</v>
      </c>
      <c r="W14" s="42">
        <v>1.076113898796929</v>
      </c>
      <c r="X14" s="41">
        <v>7.7111420107611393</v>
      </c>
      <c r="Y14" s="42">
        <v>0.15214718981117628</v>
      </c>
      <c r="Z14" s="41">
        <v>7.2950043326683192</v>
      </c>
      <c r="AA14" s="41">
        <v>3.5366664651472099</v>
      </c>
      <c r="AB14" s="41">
        <v>1.5617757894524718</v>
      </c>
      <c r="AC14" s="41">
        <v>3.4157547911250834</v>
      </c>
      <c r="AD14" s="42">
        <v>0.27608165568385629</v>
      </c>
      <c r="AE14" s="39">
        <f>SUM(U14:AD14)</f>
        <v>99.999999999999986</v>
      </c>
      <c r="AF14" s="27"/>
      <c r="AG14" s="37"/>
      <c r="AH14" s="43">
        <v>11</v>
      </c>
      <c r="AI14" s="43">
        <v>39</v>
      </c>
      <c r="AJ14" s="43">
        <v>24</v>
      </c>
      <c r="AK14" s="43">
        <v>178</v>
      </c>
      <c r="AL14" s="43">
        <v>535</v>
      </c>
      <c r="AM14" s="43">
        <v>49</v>
      </c>
      <c r="AN14" s="43">
        <v>368</v>
      </c>
      <c r="AO14" s="43">
        <v>164</v>
      </c>
      <c r="AP14" s="43">
        <v>28</v>
      </c>
      <c r="AQ14" s="44">
        <v>10</v>
      </c>
      <c r="AR14" s="43">
        <v>20</v>
      </c>
      <c r="AS14" s="43">
        <v>34</v>
      </c>
      <c r="AT14" s="43">
        <v>79</v>
      </c>
      <c r="AU14" s="43">
        <v>4</v>
      </c>
      <c r="AV14" s="43">
        <v>23</v>
      </c>
      <c r="AW14" s="43">
        <v>50</v>
      </c>
      <c r="AX14" s="43">
        <v>7</v>
      </c>
      <c r="AY14" s="45" t="s">
        <v>87</v>
      </c>
      <c r="AZ14" s="46" t="s">
        <v>87</v>
      </c>
      <c r="BA14" s="2"/>
    </row>
    <row r="15" spans="1:53" x14ac:dyDescent="0.25">
      <c r="A15" s="27"/>
      <c r="B15" s="27"/>
      <c r="C15" s="8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 t="s">
        <v>85</v>
      </c>
      <c r="R15" s="39">
        <f>AVERAGE(R13:R14)</f>
        <v>99.499000499999994</v>
      </c>
      <c r="S15" s="27" t="s">
        <v>37</v>
      </c>
      <c r="T15" s="37" t="s">
        <v>85</v>
      </c>
      <c r="U15" s="39">
        <f t="shared" ref="U15:AD15" si="20">AVERAGE(U13:U14)</f>
        <v>57.563216045151052</v>
      </c>
      <c r="V15" s="39">
        <f t="shared" si="20"/>
        <v>17.577821395249728</v>
      </c>
      <c r="W15" s="40">
        <f t="shared" si="20"/>
        <v>1.0688733688104421</v>
      </c>
      <c r="X15" s="39">
        <f t="shared" si="20"/>
        <v>7.5647697812527452</v>
      </c>
      <c r="Y15" s="40">
        <f t="shared" si="20"/>
        <v>0.15075881350085221</v>
      </c>
      <c r="Z15" s="39">
        <f t="shared" si="20"/>
        <v>7.3166014959806898</v>
      </c>
      <c r="AA15" s="39">
        <f t="shared" si="20"/>
        <v>3.5226840049455799</v>
      </c>
      <c r="AB15" s="39">
        <f t="shared" si="20"/>
        <v>1.5728519576827273</v>
      </c>
      <c r="AC15" s="39">
        <f t="shared" si="20"/>
        <v>3.387041706261432</v>
      </c>
      <c r="AD15" s="40">
        <f t="shared" si="20"/>
        <v>0.27538143116476277</v>
      </c>
      <c r="AE15" s="27"/>
      <c r="AF15" s="27"/>
      <c r="AG15" s="37" t="s">
        <v>85</v>
      </c>
      <c r="AH15" s="68">
        <f t="shared" ref="AH15" si="21">AVERAGE(AH13:AH14)</f>
        <v>9.5</v>
      </c>
      <c r="AI15" s="68">
        <f t="shared" ref="AI15:AX15" si="22">AVERAGE(AI13:AI14)</f>
        <v>36.5</v>
      </c>
      <c r="AJ15" s="68">
        <f t="shared" si="22"/>
        <v>20.5</v>
      </c>
      <c r="AK15" s="68">
        <f t="shared" si="22"/>
        <v>167.5</v>
      </c>
      <c r="AL15" s="68">
        <f t="shared" si="22"/>
        <v>526</v>
      </c>
      <c r="AM15" s="68">
        <f t="shared" si="22"/>
        <v>48</v>
      </c>
      <c r="AN15" s="68">
        <f t="shared" si="22"/>
        <v>376.5</v>
      </c>
      <c r="AO15" s="68">
        <f t="shared" si="22"/>
        <v>161.5</v>
      </c>
      <c r="AP15" s="68">
        <f t="shared" si="22"/>
        <v>28</v>
      </c>
      <c r="AQ15" s="63">
        <f t="shared" si="22"/>
        <v>9.85</v>
      </c>
      <c r="AR15" s="68">
        <f t="shared" si="22"/>
        <v>19.5</v>
      </c>
      <c r="AS15" s="68">
        <f t="shared" si="22"/>
        <v>32</v>
      </c>
      <c r="AT15" s="68">
        <f t="shared" si="22"/>
        <v>77.5</v>
      </c>
      <c r="AU15" s="68">
        <f t="shared" si="22"/>
        <v>6</v>
      </c>
      <c r="AV15" s="68">
        <f t="shared" si="22"/>
        <v>18</v>
      </c>
      <c r="AW15" s="68">
        <f t="shared" si="22"/>
        <v>45</v>
      </c>
      <c r="AX15" s="68">
        <f t="shared" si="22"/>
        <v>6.5</v>
      </c>
      <c r="AY15" s="28" t="s">
        <v>87</v>
      </c>
      <c r="AZ15" s="36" t="s">
        <v>87</v>
      </c>
      <c r="BA15" s="2"/>
    </row>
    <row r="16" spans="1:53" ht="24.75" thickBot="1" x14ac:dyDescent="0.3">
      <c r="A16" s="50"/>
      <c r="B16" s="50"/>
      <c r="C16" s="5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 t="s">
        <v>86</v>
      </c>
      <c r="R16" s="54">
        <f>STDEV(R13:R14)</f>
        <v>0.35779673838717257</v>
      </c>
      <c r="S16" s="50"/>
      <c r="T16" s="55" t="s">
        <v>86</v>
      </c>
      <c r="U16" s="54">
        <f t="shared" ref="U16:AD16" si="23">STDEV(U13:U14)</f>
        <v>9.859196585945787E-2</v>
      </c>
      <c r="V16" s="54">
        <f t="shared" si="23"/>
        <v>0.13577655987984083</v>
      </c>
      <c r="W16" s="53">
        <f t="shared" si="23"/>
        <v>1.0239655705658917E-2</v>
      </c>
      <c r="X16" s="54">
        <f t="shared" si="23"/>
        <v>0.20700159212555816</v>
      </c>
      <c r="Y16" s="53">
        <f t="shared" si="23"/>
        <v>1.9634606077378147E-3</v>
      </c>
      <c r="Z16" s="54">
        <f t="shared" si="23"/>
        <v>3.0543001265141145E-2</v>
      </c>
      <c r="AA16" s="54">
        <f t="shared" si="23"/>
        <v>1.9774184852487296E-2</v>
      </c>
      <c r="AB16" s="54">
        <f t="shared" si="23"/>
        <v>1.5664067330353616E-2</v>
      </c>
      <c r="AC16" s="54">
        <f t="shared" si="23"/>
        <v>4.0606434031745478E-2</v>
      </c>
      <c r="AD16" s="53">
        <f t="shared" si="23"/>
        <v>9.9026701160823062E-4</v>
      </c>
      <c r="AE16" s="50"/>
      <c r="AF16" s="50"/>
      <c r="AG16" s="55" t="s">
        <v>86</v>
      </c>
      <c r="AH16" s="56">
        <f t="shared" ref="AH16" si="24">STDEV(AH13:AH14)</f>
        <v>2.1213203435596424</v>
      </c>
      <c r="AI16" s="56">
        <f t="shared" ref="AI16:AX16" si="25">STDEV(AI13:AI14)</f>
        <v>3.5355339059327378</v>
      </c>
      <c r="AJ16" s="56">
        <f t="shared" si="25"/>
        <v>4.9497474683058327</v>
      </c>
      <c r="AK16" s="56">
        <f t="shared" si="25"/>
        <v>14.849242404917497</v>
      </c>
      <c r="AL16" s="56">
        <f t="shared" si="25"/>
        <v>12.727922061357855</v>
      </c>
      <c r="AM16" s="56">
        <f t="shared" si="25"/>
        <v>1.4142135623730951</v>
      </c>
      <c r="AN16" s="56">
        <f t="shared" si="25"/>
        <v>12.020815280171307</v>
      </c>
      <c r="AO16" s="56">
        <f t="shared" si="25"/>
        <v>3.5355339059327378</v>
      </c>
      <c r="AP16" s="56">
        <f t="shared" si="25"/>
        <v>0</v>
      </c>
      <c r="AQ16" s="57">
        <f t="shared" si="25"/>
        <v>0.21213203435596475</v>
      </c>
      <c r="AR16" s="56">
        <f t="shared" si="25"/>
        <v>0.70710678118654757</v>
      </c>
      <c r="AS16" s="56">
        <f t="shared" si="25"/>
        <v>2.8284271247461903</v>
      </c>
      <c r="AT16" s="56">
        <f t="shared" si="25"/>
        <v>2.1213203435596424</v>
      </c>
      <c r="AU16" s="56">
        <f t="shared" si="25"/>
        <v>2.8284271247461903</v>
      </c>
      <c r="AV16" s="56">
        <f t="shared" si="25"/>
        <v>7.0710678118654755</v>
      </c>
      <c r="AW16" s="56">
        <f t="shared" si="25"/>
        <v>7.0710678118654755</v>
      </c>
      <c r="AX16" s="56">
        <f t="shared" si="25"/>
        <v>0.70710678118654757</v>
      </c>
      <c r="AY16" s="51" t="s">
        <v>87</v>
      </c>
      <c r="AZ16" s="58" t="s">
        <v>87</v>
      </c>
      <c r="BA16" s="2"/>
    </row>
    <row r="17" spans="1:53" x14ac:dyDescent="0.25">
      <c r="A17" s="27"/>
      <c r="B17" s="27"/>
      <c r="C17" s="8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69"/>
      <c r="S17" s="27"/>
      <c r="T17" s="27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27"/>
      <c r="AF17" s="27"/>
      <c r="AG17" s="27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27"/>
      <c r="AS17" s="27"/>
      <c r="AT17" s="27"/>
      <c r="AU17" s="27"/>
      <c r="AV17" s="27"/>
      <c r="AW17" s="27"/>
      <c r="AX17" s="27"/>
      <c r="AY17" s="27"/>
      <c r="AZ17" s="66"/>
      <c r="BA17" s="2"/>
    </row>
    <row r="18" spans="1:53" ht="26.25" customHeight="1" x14ac:dyDescent="0.25">
      <c r="A18" s="19">
        <v>42</v>
      </c>
      <c r="B18" s="19" t="s">
        <v>38</v>
      </c>
      <c r="C18" s="7" t="s">
        <v>91</v>
      </c>
      <c r="E18" s="70" t="s">
        <v>104</v>
      </c>
      <c r="F18" s="61" t="s">
        <v>39</v>
      </c>
      <c r="G18" s="27"/>
      <c r="H18" s="39">
        <v>66.839995999999999</v>
      </c>
      <c r="I18" s="39">
        <v>14.39</v>
      </c>
      <c r="J18" s="40">
        <v>0.45200000000000001</v>
      </c>
      <c r="K18" s="39">
        <v>3.5</v>
      </c>
      <c r="L18" s="40">
        <v>6.8000000000000005E-2</v>
      </c>
      <c r="M18" s="39">
        <v>3.39</v>
      </c>
      <c r="N18" s="39">
        <v>0.83</v>
      </c>
      <c r="O18" s="39">
        <v>2.52</v>
      </c>
      <c r="P18" s="39">
        <v>3.04</v>
      </c>
      <c r="Q18" s="40">
        <v>8.7999999999999995E-2</v>
      </c>
      <c r="R18" s="39">
        <f>SUM(H18:Q18)</f>
        <v>95.117995999999991</v>
      </c>
      <c r="S18" s="27"/>
      <c r="T18" s="37"/>
      <c r="U18" s="39">
        <v>70.270609990563727</v>
      </c>
      <c r="V18" s="39">
        <v>15.128577771970724</v>
      </c>
      <c r="W18" s="40">
        <v>0.47519924620783649</v>
      </c>
      <c r="X18" s="39">
        <v>3.6796401808128931</v>
      </c>
      <c r="Y18" s="40">
        <v>7.149015208436478E-2</v>
      </c>
      <c r="Z18" s="39">
        <v>3.5639943465587733</v>
      </c>
      <c r="AA18" s="39">
        <v>0.87260038573562893</v>
      </c>
      <c r="AB18" s="39">
        <v>2.649340930185283</v>
      </c>
      <c r="AC18" s="39">
        <v>3.1960303284774843</v>
      </c>
      <c r="AD18" s="40">
        <v>9.2516667403295588E-2</v>
      </c>
      <c r="AE18" s="39">
        <f t="shared" ref="AE18:AE30" si="26">SUM(U18:AD18)</f>
        <v>100.00000000000003</v>
      </c>
      <c r="AF18" s="27"/>
      <c r="AG18" s="37"/>
      <c r="AH18" s="62">
        <v>10</v>
      </c>
      <c r="AI18" s="62">
        <v>5</v>
      </c>
      <c r="AJ18" s="62">
        <v>12</v>
      </c>
      <c r="AK18" s="62">
        <v>46</v>
      </c>
      <c r="AL18" s="62">
        <v>730</v>
      </c>
      <c r="AM18" s="62">
        <v>86</v>
      </c>
      <c r="AN18" s="62">
        <v>171</v>
      </c>
      <c r="AO18" s="62">
        <v>166</v>
      </c>
      <c r="AP18" s="62">
        <v>26</v>
      </c>
      <c r="AQ18" s="63">
        <v>11</v>
      </c>
      <c r="AR18" s="62">
        <v>16</v>
      </c>
      <c r="AS18" s="62">
        <v>16</v>
      </c>
      <c r="AT18" s="62">
        <v>60</v>
      </c>
      <c r="AU18" s="62">
        <v>9</v>
      </c>
      <c r="AV18" s="62">
        <v>35</v>
      </c>
      <c r="AW18" s="62">
        <v>57</v>
      </c>
      <c r="AX18" s="62">
        <v>11</v>
      </c>
      <c r="AY18" s="28" t="s">
        <v>87</v>
      </c>
      <c r="AZ18" s="36" t="s">
        <v>87</v>
      </c>
      <c r="BA18" s="2"/>
    </row>
    <row r="19" spans="1:53" ht="24" x14ac:dyDescent="0.25">
      <c r="A19" s="19">
        <v>43</v>
      </c>
      <c r="B19" s="19" t="s">
        <v>38</v>
      </c>
      <c r="C19" s="7" t="s">
        <v>91</v>
      </c>
      <c r="E19" s="19" t="s">
        <v>103</v>
      </c>
      <c r="F19" s="61" t="s">
        <v>39</v>
      </c>
      <c r="G19" s="27"/>
      <c r="H19" s="39">
        <v>67.739998</v>
      </c>
      <c r="I19" s="39">
        <v>14.35</v>
      </c>
      <c r="J19" s="40">
        <v>0.36399999999999999</v>
      </c>
      <c r="K19" s="39">
        <v>2.94</v>
      </c>
      <c r="L19" s="40">
        <v>6.2E-2</v>
      </c>
      <c r="M19" s="39">
        <v>3.55</v>
      </c>
      <c r="N19" s="39">
        <v>0.95</v>
      </c>
      <c r="O19" s="39">
        <v>2.58</v>
      </c>
      <c r="P19" s="39">
        <v>2.96</v>
      </c>
      <c r="Q19" s="40">
        <v>7.4999999999999997E-2</v>
      </c>
      <c r="R19" s="39">
        <f t="shared" ref="R19:R30" si="27">SUM(H19:Q19)</f>
        <v>95.570997999999989</v>
      </c>
      <c r="S19" s="27"/>
      <c r="T19" s="37"/>
      <c r="U19" s="39">
        <v>70.879241001543164</v>
      </c>
      <c r="V19" s="39">
        <v>15.015015329231993</v>
      </c>
      <c r="W19" s="40">
        <v>0.38086868152198228</v>
      </c>
      <c r="X19" s="39">
        <v>3.0762470430621645</v>
      </c>
      <c r="Y19" s="40">
        <v>6.4873236962535441E-2</v>
      </c>
      <c r="Z19" s="39">
        <v>3.714515987370981</v>
      </c>
      <c r="AA19" s="39">
        <v>0.99402540507110759</v>
      </c>
      <c r="AB19" s="39">
        <v>2.6995637316667973</v>
      </c>
      <c r="AC19" s="39">
        <v>3.0971738936952402</v>
      </c>
      <c r="AD19" s="40">
        <v>7.8475689874034804E-2</v>
      </c>
      <c r="AE19" s="39">
        <f t="shared" si="26"/>
        <v>100.00000000000004</v>
      </c>
      <c r="AF19" s="27"/>
      <c r="AG19" s="37"/>
      <c r="AH19" s="62">
        <v>10</v>
      </c>
      <c r="AI19" s="62">
        <v>6</v>
      </c>
      <c r="AJ19" s="62">
        <v>10</v>
      </c>
      <c r="AK19" s="62">
        <v>32</v>
      </c>
      <c r="AL19" s="62">
        <v>710</v>
      </c>
      <c r="AM19" s="62">
        <v>85</v>
      </c>
      <c r="AN19" s="62">
        <v>164</v>
      </c>
      <c r="AO19" s="62">
        <v>162</v>
      </c>
      <c r="AP19" s="62">
        <v>20</v>
      </c>
      <c r="AQ19" s="63">
        <v>11.1</v>
      </c>
      <c r="AR19" s="62">
        <v>17</v>
      </c>
      <c r="AS19" s="62">
        <v>17</v>
      </c>
      <c r="AT19" s="62">
        <v>54</v>
      </c>
      <c r="AU19" s="62">
        <v>11</v>
      </c>
      <c r="AV19" s="62">
        <v>7</v>
      </c>
      <c r="AW19" s="62">
        <v>45</v>
      </c>
      <c r="AX19" s="62">
        <v>10</v>
      </c>
      <c r="AY19" s="28" t="s">
        <v>87</v>
      </c>
      <c r="AZ19" s="36" t="s">
        <v>87</v>
      </c>
      <c r="BA19" s="2"/>
    </row>
    <row r="20" spans="1:53" ht="24" x14ac:dyDescent="0.25">
      <c r="A20" s="19">
        <v>44</v>
      </c>
      <c r="B20" s="19" t="s">
        <v>38</v>
      </c>
      <c r="C20" s="7" t="s">
        <v>91</v>
      </c>
      <c r="E20" s="70" t="s">
        <v>102</v>
      </c>
      <c r="F20" s="61" t="s">
        <v>39</v>
      </c>
      <c r="G20" s="27"/>
      <c r="H20" s="39">
        <v>68.910004000000001</v>
      </c>
      <c r="I20" s="39">
        <v>14.48</v>
      </c>
      <c r="J20" s="40">
        <v>0.42399999999999999</v>
      </c>
      <c r="K20" s="39">
        <v>3.32</v>
      </c>
      <c r="L20" s="40">
        <v>3.6999999999999998E-2</v>
      </c>
      <c r="M20" s="39">
        <v>2.23</v>
      </c>
      <c r="N20" s="39">
        <v>0.32</v>
      </c>
      <c r="O20" s="39">
        <v>3.24</v>
      </c>
      <c r="P20" s="39">
        <v>2.4700000000000002</v>
      </c>
      <c r="Q20" s="40">
        <v>8.2000000000000003E-2</v>
      </c>
      <c r="R20" s="39">
        <f t="shared" si="27"/>
        <v>95.513003999999995</v>
      </c>
      <c r="S20" s="27"/>
      <c r="T20" s="37"/>
      <c r="U20" s="39">
        <v>72.147248138065052</v>
      </c>
      <c r="V20" s="39">
        <v>15.16023933243687</v>
      </c>
      <c r="W20" s="40">
        <v>0.44391861028682544</v>
      </c>
      <c r="X20" s="39">
        <v>3.4759664767741993</v>
      </c>
      <c r="Y20" s="40">
        <v>3.8738180614652222E-2</v>
      </c>
      <c r="Z20" s="39">
        <v>2.334760615423634</v>
      </c>
      <c r="AA20" s="39">
        <v>0.3350329134240192</v>
      </c>
      <c r="AB20" s="39">
        <v>3.3922082484181946</v>
      </c>
      <c r="AC20" s="39">
        <v>2.5860353004916488</v>
      </c>
      <c r="AD20" s="40">
        <v>8.5852184064904941E-2</v>
      </c>
      <c r="AE20" s="39">
        <f t="shared" si="26"/>
        <v>100.00000000000001</v>
      </c>
      <c r="AF20" s="27"/>
      <c r="AG20" s="37"/>
      <c r="AH20" s="62">
        <v>22</v>
      </c>
      <c r="AI20" s="62">
        <v>7</v>
      </c>
      <c r="AJ20" s="62">
        <v>13</v>
      </c>
      <c r="AK20" s="62">
        <v>43</v>
      </c>
      <c r="AL20" s="62">
        <v>924</v>
      </c>
      <c r="AM20" s="62">
        <v>126</v>
      </c>
      <c r="AN20" s="62">
        <v>219</v>
      </c>
      <c r="AO20" s="62">
        <v>162</v>
      </c>
      <c r="AP20" s="62">
        <v>33</v>
      </c>
      <c r="AQ20" s="63">
        <v>11.7</v>
      </c>
      <c r="AR20" s="62">
        <v>15</v>
      </c>
      <c r="AS20" s="62">
        <v>22</v>
      </c>
      <c r="AT20" s="62">
        <v>61</v>
      </c>
      <c r="AU20" s="62">
        <v>14</v>
      </c>
      <c r="AV20" s="62">
        <v>16</v>
      </c>
      <c r="AW20" s="62">
        <v>56</v>
      </c>
      <c r="AX20" s="62">
        <v>13</v>
      </c>
      <c r="AY20" s="28" t="s">
        <v>87</v>
      </c>
      <c r="AZ20" s="36" t="s">
        <v>87</v>
      </c>
      <c r="BA20" s="2"/>
    </row>
    <row r="21" spans="1:53" ht="24" x14ac:dyDescent="0.25">
      <c r="A21" s="19">
        <v>45</v>
      </c>
      <c r="B21" s="19" t="s">
        <v>38</v>
      </c>
      <c r="C21" s="7" t="s">
        <v>91</v>
      </c>
      <c r="E21" s="19" t="s">
        <v>101</v>
      </c>
      <c r="F21" s="61" t="s">
        <v>39</v>
      </c>
      <c r="G21" s="27"/>
      <c r="H21" s="39">
        <v>68.970000999999996</v>
      </c>
      <c r="I21" s="39">
        <v>14.97</v>
      </c>
      <c r="J21" s="40">
        <v>0.36399999999999999</v>
      </c>
      <c r="K21" s="39">
        <v>3.03</v>
      </c>
      <c r="L21" s="40">
        <v>3.5999999999999997E-2</v>
      </c>
      <c r="M21" s="39">
        <v>2.41</v>
      </c>
      <c r="N21" s="39">
        <v>0.25</v>
      </c>
      <c r="O21" s="39">
        <v>3.25</v>
      </c>
      <c r="P21" s="39">
        <v>2.76</v>
      </c>
      <c r="Q21" s="40">
        <v>5.6000000000000001E-2</v>
      </c>
      <c r="R21" s="39">
        <f t="shared" si="27"/>
        <v>96.096001000000001</v>
      </c>
      <c r="S21" s="27"/>
      <c r="T21" s="37"/>
      <c r="U21" s="39">
        <v>71.771978315726159</v>
      </c>
      <c r="V21" s="39">
        <v>15.578171666061317</v>
      </c>
      <c r="W21" s="40">
        <v>0.37878787484611348</v>
      </c>
      <c r="X21" s="39">
        <v>3.1530968702849558</v>
      </c>
      <c r="Y21" s="40">
        <v>3.7462537072692544E-2</v>
      </c>
      <c r="Z21" s="39">
        <v>2.5079087318108066</v>
      </c>
      <c r="AA21" s="39">
        <v>0.26015650744925378</v>
      </c>
      <c r="AB21" s="39">
        <v>3.3820345968402994</v>
      </c>
      <c r="AC21" s="39">
        <v>2.8721278422397618</v>
      </c>
      <c r="AD21" s="40">
        <v>5.8275057668632856E-2</v>
      </c>
      <c r="AE21" s="39">
        <f t="shared" si="26"/>
        <v>100</v>
      </c>
      <c r="AF21" s="27"/>
      <c r="AG21" s="37"/>
      <c r="AH21" s="62">
        <v>18</v>
      </c>
      <c r="AI21" s="62">
        <v>7</v>
      </c>
      <c r="AJ21" s="62">
        <v>9</v>
      </c>
      <c r="AK21" s="62">
        <v>30</v>
      </c>
      <c r="AL21" s="62">
        <v>884</v>
      </c>
      <c r="AM21" s="62">
        <v>119</v>
      </c>
      <c r="AN21" s="62">
        <v>224</v>
      </c>
      <c r="AO21" s="62">
        <v>147</v>
      </c>
      <c r="AP21" s="62">
        <v>28</v>
      </c>
      <c r="AQ21" s="63">
        <v>11</v>
      </c>
      <c r="AR21" s="62">
        <v>17</v>
      </c>
      <c r="AS21" s="62">
        <v>17</v>
      </c>
      <c r="AT21" s="62">
        <v>57</v>
      </c>
      <c r="AU21" s="62">
        <v>11</v>
      </c>
      <c r="AV21" s="62">
        <v>17</v>
      </c>
      <c r="AW21" s="62">
        <v>61</v>
      </c>
      <c r="AX21" s="62">
        <v>11</v>
      </c>
      <c r="AY21" s="28" t="s">
        <v>87</v>
      </c>
      <c r="AZ21" s="36" t="s">
        <v>87</v>
      </c>
      <c r="BA21" s="2"/>
    </row>
    <row r="22" spans="1:53" ht="24" x14ac:dyDescent="0.25">
      <c r="A22" s="19">
        <v>46</v>
      </c>
      <c r="B22" s="19" t="s">
        <v>38</v>
      </c>
      <c r="C22" s="7" t="s">
        <v>91</v>
      </c>
      <c r="E22" s="70" t="s">
        <v>100</v>
      </c>
      <c r="F22" s="61" t="s">
        <v>39</v>
      </c>
      <c r="G22" s="27"/>
      <c r="H22" s="39">
        <v>69.550003000000004</v>
      </c>
      <c r="I22" s="39">
        <v>14.48</v>
      </c>
      <c r="J22" s="40">
        <v>0.36599999999999999</v>
      </c>
      <c r="K22" s="39">
        <v>2.46</v>
      </c>
      <c r="L22" s="40">
        <v>3.7999999999999999E-2</v>
      </c>
      <c r="M22" s="39">
        <v>2.2000000000000002</v>
      </c>
      <c r="N22" s="39">
        <v>0.31</v>
      </c>
      <c r="O22" s="39">
        <v>3.64</v>
      </c>
      <c r="P22" s="39">
        <v>2.93</v>
      </c>
      <c r="Q22" s="40">
        <v>4.9000000000000002E-2</v>
      </c>
      <c r="R22" s="39">
        <f t="shared" si="27"/>
        <v>96.023003000000017</v>
      </c>
      <c r="S22" s="27"/>
      <c r="T22" s="37"/>
      <c r="U22" s="39">
        <v>72.430564372164028</v>
      </c>
      <c r="V22" s="39">
        <v>15.079720012505751</v>
      </c>
      <c r="W22" s="40">
        <v>0.3811586688243857</v>
      </c>
      <c r="X22" s="39">
        <v>2.5618861347212807</v>
      </c>
      <c r="Y22" s="40">
        <v>3.9573850861548236E-2</v>
      </c>
      <c r="Z22" s="39">
        <v>2.2911176814580565</v>
      </c>
      <c r="AA22" s="39">
        <v>0.3228393096599988</v>
      </c>
      <c r="AB22" s="39">
        <v>3.7907583456851475</v>
      </c>
      <c r="AC22" s="39">
        <v>3.0513521848509564</v>
      </c>
      <c r="AD22" s="40">
        <v>5.1029439268838524E-2</v>
      </c>
      <c r="AE22" s="39">
        <f t="shared" si="26"/>
        <v>99.999999999999986</v>
      </c>
      <c r="AF22" s="27"/>
      <c r="AG22" s="37"/>
      <c r="AH22" s="62">
        <v>10</v>
      </c>
      <c r="AI22" s="62">
        <v>5</v>
      </c>
      <c r="AJ22" s="62">
        <v>13</v>
      </c>
      <c r="AK22" s="62">
        <v>43</v>
      </c>
      <c r="AL22" s="62">
        <v>868</v>
      </c>
      <c r="AM22" s="62">
        <v>114</v>
      </c>
      <c r="AN22" s="62">
        <v>208</v>
      </c>
      <c r="AO22" s="62">
        <v>160</v>
      </c>
      <c r="AP22" s="62">
        <v>29</v>
      </c>
      <c r="AQ22" s="63">
        <v>13.1</v>
      </c>
      <c r="AR22" s="62">
        <v>19</v>
      </c>
      <c r="AS22" s="62">
        <v>21</v>
      </c>
      <c r="AT22" s="62">
        <v>47</v>
      </c>
      <c r="AU22" s="62">
        <v>13</v>
      </c>
      <c r="AV22" s="62">
        <v>21</v>
      </c>
      <c r="AW22" s="62">
        <v>49</v>
      </c>
      <c r="AX22" s="62">
        <v>12</v>
      </c>
      <c r="AY22" s="28" t="s">
        <v>87</v>
      </c>
      <c r="AZ22" s="36" t="s">
        <v>87</v>
      </c>
      <c r="BA22" s="2"/>
    </row>
    <row r="23" spans="1:53" ht="24" x14ac:dyDescent="0.25">
      <c r="A23" s="19">
        <v>47</v>
      </c>
      <c r="B23" s="19" t="s">
        <v>38</v>
      </c>
      <c r="C23" s="7" t="s">
        <v>91</v>
      </c>
      <c r="E23" s="19" t="s">
        <v>99</v>
      </c>
      <c r="F23" s="61" t="s">
        <v>39</v>
      </c>
      <c r="G23" s="27"/>
      <c r="H23" s="39">
        <v>71.160004000000001</v>
      </c>
      <c r="I23" s="39">
        <v>14.44</v>
      </c>
      <c r="J23" s="40">
        <v>0.28000000000000003</v>
      </c>
      <c r="K23" s="39">
        <v>2.31</v>
      </c>
      <c r="L23" s="40">
        <v>3.6999999999999998E-2</v>
      </c>
      <c r="M23" s="39">
        <v>1.98</v>
      </c>
      <c r="N23" s="39">
        <v>0.31</v>
      </c>
      <c r="O23" s="39">
        <v>3.88</v>
      </c>
      <c r="P23" s="39">
        <v>2.89</v>
      </c>
      <c r="Q23" s="40">
        <v>3.9E-2</v>
      </c>
      <c r="R23" s="39">
        <f t="shared" si="27"/>
        <v>97.326004000000012</v>
      </c>
      <c r="S23" s="27"/>
      <c r="T23" s="37"/>
      <c r="U23" s="39">
        <v>73.115098817783576</v>
      </c>
      <c r="V23" s="39">
        <v>14.83673366472541</v>
      </c>
      <c r="W23" s="40">
        <v>0.28769289654592212</v>
      </c>
      <c r="X23" s="39">
        <v>2.3734663965038569</v>
      </c>
      <c r="Y23" s="40">
        <v>3.8016561329282557E-2</v>
      </c>
      <c r="Z23" s="39">
        <v>2.0343997684318773</v>
      </c>
      <c r="AA23" s="39">
        <v>0.31851713546155658</v>
      </c>
      <c r="AB23" s="39">
        <v>3.9866015664220629</v>
      </c>
      <c r="AC23" s="39">
        <v>2.969401682206124</v>
      </c>
      <c r="AD23" s="40">
        <v>4.0071510590324856E-2</v>
      </c>
      <c r="AE23" s="39">
        <f t="shared" si="26"/>
        <v>100.00000000000001</v>
      </c>
      <c r="AF23" s="27"/>
      <c r="AG23" s="37"/>
      <c r="AH23" s="62">
        <v>12</v>
      </c>
      <c r="AI23" s="62">
        <v>3</v>
      </c>
      <c r="AJ23" s="62">
        <v>7</v>
      </c>
      <c r="AK23" s="62">
        <v>35</v>
      </c>
      <c r="AL23" s="62">
        <v>880</v>
      </c>
      <c r="AM23" s="62">
        <v>117</v>
      </c>
      <c r="AN23" s="62">
        <v>194</v>
      </c>
      <c r="AO23" s="62">
        <v>168</v>
      </c>
      <c r="AP23" s="62">
        <v>28</v>
      </c>
      <c r="AQ23" s="63">
        <v>12.3</v>
      </c>
      <c r="AR23" s="62">
        <v>20</v>
      </c>
      <c r="AS23" s="62">
        <v>18</v>
      </c>
      <c r="AT23" s="62">
        <v>48</v>
      </c>
      <c r="AU23" s="62">
        <v>14</v>
      </c>
      <c r="AV23" s="62">
        <v>30</v>
      </c>
      <c r="AW23" s="62">
        <v>61</v>
      </c>
      <c r="AX23" s="62">
        <v>14</v>
      </c>
      <c r="AY23" s="28" t="s">
        <v>87</v>
      </c>
      <c r="AZ23" s="36" t="s">
        <v>87</v>
      </c>
      <c r="BA23" s="2"/>
    </row>
    <row r="24" spans="1:53" ht="24" x14ac:dyDescent="0.25">
      <c r="A24" s="19">
        <v>49</v>
      </c>
      <c r="B24" s="19" t="s">
        <v>38</v>
      </c>
      <c r="C24" s="7" t="s">
        <v>91</v>
      </c>
      <c r="E24" s="19" t="s">
        <v>98</v>
      </c>
      <c r="F24" s="61" t="s">
        <v>39</v>
      </c>
      <c r="G24" s="27"/>
      <c r="H24" s="39">
        <v>68.519997000000004</v>
      </c>
      <c r="I24" s="39">
        <v>14.89</v>
      </c>
      <c r="J24" s="40">
        <v>0.42299999999999999</v>
      </c>
      <c r="K24" s="39">
        <v>3.02</v>
      </c>
      <c r="L24" s="40">
        <v>2.8000000000000001E-2</v>
      </c>
      <c r="M24" s="39">
        <v>2.4300000000000002</v>
      </c>
      <c r="N24" s="39">
        <v>0.88</v>
      </c>
      <c r="O24" s="39">
        <v>2.73</v>
      </c>
      <c r="P24" s="39">
        <v>2.4700000000000002</v>
      </c>
      <c r="Q24" s="40">
        <v>6.8000000000000005E-2</v>
      </c>
      <c r="R24" s="39">
        <f t="shared" si="27"/>
        <v>95.458997000000011</v>
      </c>
      <c r="S24" s="27"/>
      <c r="T24" s="37"/>
      <c r="U24" s="39">
        <v>71.779506545621885</v>
      </c>
      <c r="V24" s="39">
        <v>15.59832018767178</v>
      </c>
      <c r="W24" s="40">
        <v>0.44312219203392628</v>
      </c>
      <c r="X24" s="39">
        <v>3.1636619856795685</v>
      </c>
      <c r="Y24" s="40">
        <v>2.9331965430141698E-2</v>
      </c>
      <c r="Z24" s="39">
        <v>2.5455955712587257</v>
      </c>
      <c r="AA24" s="39">
        <v>0.92186177066159614</v>
      </c>
      <c r="AB24" s="39">
        <v>2.8598666294388151</v>
      </c>
      <c r="AC24" s="39">
        <v>2.587498379016071</v>
      </c>
      <c r="AD24" s="40">
        <v>7.1234773187486986E-2</v>
      </c>
      <c r="AE24" s="39">
        <f t="shared" si="26"/>
        <v>99.999999999999986</v>
      </c>
      <c r="AF24" s="27"/>
      <c r="AG24" s="37"/>
      <c r="AH24" s="62" t="s">
        <v>40</v>
      </c>
      <c r="AI24" s="62">
        <v>4</v>
      </c>
      <c r="AJ24" s="62">
        <v>10</v>
      </c>
      <c r="AK24" s="62">
        <v>68</v>
      </c>
      <c r="AL24" s="62">
        <v>629</v>
      </c>
      <c r="AM24" s="62">
        <v>119</v>
      </c>
      <c r="AN24" s="62">
        <v>162</v>
      </c>
      <c r="AO24" s="62">
        <v>170</v>
      </c>
      <c r="AP24" s="62">
        <v>24</v>
      </c>
      <c r="AQ24" s="63">
        <v>13</v>
      </c>
      <c r="AR24" s="62">
        <v>19</v>
      </c>
      <c r="AS24" s="62">
        <v>25</v>
      </c>
      <c r="AT24" s="62">
        <v>43</v>
      </c>
      <c r="AU24" s="62">
        <v>11</v>
      </c>
      <c r="AV24" s="62">
        <v>27</v>
      </c>
      <c r="AW24" s="62">
        <v>48</v>
      </c>
      <c r="AX24" s="62">
        <v>14</v>
      </c>
      <c r="AY24" s="28" t="s">
        <v>87</v>
      </c>
      <c r="AZ24" s="36" t="s">
        <v>87</v>
      </c>
      <c r="BA24" s="2"/>
    </row>
    <row r="25" spans="1:53" ht="24" x14ac:dyDescent="0.25">
      <c r="A25" s="19">
        <v>52</v>
      </c>
      <c r="B25" s="19" t="s">
        <v>38</v>
      </c>
      <c r="C25" s="7" t="s">
        <v>91</v>
      </c>
      <c r="E25" s="70" t="s">
        <v>97</v>
      </c>
      <c r="F25" s="61" t="s">
        <v>39</v>
      </c>
      <c r="G25" s="27"/>
      <c r="H25" s="39">
        <v>70.410004000000001</v>
      </c>
      <c r="I25" s="39">
        <v>14.48</v>
      </c>
      <c r="J25" s="40">
        <v>0.38700000000000001</v>
      </c>
      <c r="K25" s="39">
        <v>2.64</v>
      </c>
      <c r="L25" s="40">
        <v>4.1000000000000002E-2</v>
      </c>
      <c r="M25" s="39">
        <v>2.21</v>
      </c>
      <c r="N25" s="39">
        <v>0.6</v>
      </c>
      <c r="O25" s="39">
        <v>3.35</v>
      </c>
      <c r="P25" s="39">
        <v>2.93</v>
      </c>
      <c r="Q25" s="40">
        <v>8.3000000000000004E-2</v>
      </c>
      <c r="R25" s="39">
        <f t="shared" si="27"/>
        <v>97.13100399999999</v>
      </c>
      <c r="S25" s="27"/>
      <c r="T25" s="37"/>
      <c r="U25" s="39">
        <v>72.489731497061442</v>
      </c>
      <c r="V25" s="39">
        <v>14.907701355583642</v>
      </c>
      <c r="W25" s="40">
        <v>0.39843096855047444</v>
      </c>
      <c r="X25" s="39">
        <v>2.717978700189283</v>
      </c>
      <c r="Y25" s="40">
        <v>4.2211032843848716E-2</v>
      </c>
      <c r="Z25" s="39">
        <v>2.2752776240220891</v>
      </c>
      <c r="AA25" s="39">
        <v>0.61772243186120068</v>
      </c>
      <c r="AB25" s="39">
        <v>3.4489502445583704</v>
      </c>
      <c r="AC25" s="39">
        <v>3.0165445422555299</v>
      </c>
      <c r="AD25" s="40">
        <v>8.5451603074132756E-2</v>
      </c>
      <c r="AE25" s="39">
        <f t="shared" si="26"/>
        <v>100.00000000000001</v>
      </c>
      <c r="AF25" s="27"/>
      <c r="AG25" s="37"/>
      <c r="AH25" s="62">
        <v>12</v>
      </c>
      <c r="AI25" s="62">
        <v>7</v>
      </c>
      <c r="AJ25" s="62">
        <v>10</v>
      </c>
      <c r="AK25" s="62">
        <v>47</v>
      </c>
      <c r="AL25" s="62">
        <v>795</v>
      </c>
      <c r="AM25" s="62">
        <v>115</v>
      </c>
      <c r="AN25" s="62">
        <v>162</v>
      </c>
      <c r="AO25" s="62">
        <v>159</v>
      </c>
      <c r="AP25" s="62">
        <v>31</v>
      </c>
      <c r="AQ25" s="63">
        <v>12.8</v>
      </c>
      <c r="AR25" s="62">
        <v>14</v>
      </c>
      <c r="AS25" s="62">
        <v>18</v>
      </c>
      <c r="AT25" s="62">
        <v>44</v>
      </c>
      <c r="AU25" s="62">
        <v>12</v>
      </c>
      <c r="AV25" s="62">
        <v>31</v>
      </c>
      <c r="AW25" s="62">
        <v>66</v>
      </c>
      <c r="AX25" s="62">
        <v>12</v>
      </c>
      <c r="AY25" s="28" t="s">
        <v>87</v>
      </c>
      <c r="AZ25" s="36" t="s">
        <v>87</v>
      </c>
      <c r="BA25" s="2"/>
    </row>
    <row r="26" spans="1:53" ht="24" x14ac:dyDescent="0.25">
      <c r="A26" s="19">
        <v>53</v>
      </c>
      <c r="B26" s="19" t="s">
        <v>38</v>
      </c>
      <c r="C26" s="7" t="s">
        <v>91</v>
      </c>
      <c r="E26" s="19" t="s">
        <v>96</v>
      </c>
      <c r="F26" s="61" t="s">
        <v>39</v>
      </c>
      <c r="G26" s="27"/>
      <c r="H26" s="39">
        <v>70.809997999999993</v>
      </c>
      <c r="I26" s="39">
        <v>14.42</v>
      </c>
      <c r="J26" s="40">
        <v>0.27600000000000002</v>
      </c>
      <c r="K26" s="39">
        <v>2.2200000000000002</v>
      </c>
      <c r="L26" s="40">
        <v>3.9E-2</v>
      </c>
      <c r="M26" s="39">
        <v>2.04</v>
      </c>
      <c r="N26" s="39">
        <v>0.44</v>
      </c>
      <c r="O26" s="39">
        <v>3.54</v>
      </c>
      <c r="P26" s="39">
        <v>2.99</v>
      </c>
      <c r="Q26" s="40">
        <v>0.06</v>
      </c>
      <c r="R26" s="39">
        <f t="shared" si="27"/>
        <v>96.834997999999999</v>
      </c>
      <c r="S26" s="27"/>
      <c r="T26" s="37"/>
      <c r="U26" s="39">
        <v>73.124386288519361</v>
      </c>
      <c r="V26" s="39">
        <v>14.891310267802144</v>
      </c>
      <c r="W26" s="40">
        <v>0.28502091774711452</v>
      </c>
      <c r="X26" s="39">
        <v>2.2925595557920087</v>
      </c>
      <c r="Y26" s="40">
        <v>4.0274694899048794E-2</v>
      </c>
      <c r="Z26" s="39">
        <v>2.106676348565629</v>
      </c>
      <c r="AA26" s="39">
        <v>0.45438117322003768</v>
      </c>
      <c r="AB26" s="39">
        <v>3.6557030754521214</v>
      </c>
      <c r="AC26" s="39">
        <v>3.0877266089270741</v>
      </c>
      <c r="AD26" s="40">
        <v>6.1961069075459681E-2</v>
      </c>
      <c r="AE26" s="39">
        <f t="shared" si="26"/>
        <v>100.00000000000001</v>
      </c>
      <c r="AF26" s="27"/>
      <c r="AG26" s="37"/>
      <c r="AH26" s="62">
        <v>12</v>
      </c>
      <c r="AI26" s="62">
        <v>5</v>
      </c>
      <c r="AJ26" s="62">
        <v>9</v>
      </c>
      <c r="AK26" s="62">
        <v>30</v>
      </c>
      <c r="AL26" s="62">
        <v>799</v>
      </c>
      <c r="AM26" s="62">
        <v>119</v>
      </c>
      <c r="AN26" s="62">
        <v>149</v>
      </c>
      <c r="AO26" s="62">
        <v>163</v>
      </c>
      <c r="AP26" s="62">
        <v>29</v>
      </c>
      <c r="AQ26" s="63">
        <v>12.3</v>
      </c>
      <c r="AR26" s="62">
        <v>16</v>
      </c>
      <c r="AS26" s="62">
        <v>17</v>
      </c>
      <c r="AT26" s="62">
        <v>41</v>
      </c>
      <c r="AU26" s="62">
        <v>13</v>
      </c>
      <c r="AV26" s="62">
        <v>26</v>
      </c>
      <c r="AW26" s="62">
        <v>65</v>
      </c>
      <c r="AX26" s="62">
        <v>12</v>
      </c>
      <c r="AY26" s="28" t="s">
        <v>87</v>
      </c>
      <c r="AZ26" s="36" t="s">
        <v>87</v>
      </c>
      <c r="BA26" s="2"/>
    </row>
    <row r="27" spans="1:53" ht="24" x14ac:dyDescent="0.25">
      <c r="A27" s="19">
        <v>67</v>
      </c>
      <c r="B27" s="19" t="s">
        <v>38</v>
      </c>
      <c r="C27" s="7" t="s">
        <v>91</v>
      </c>
      <c r="E27" s="19" t="s">
        <v>95</v>
      </c>
      <c r="F27" s="61" t="s">
        <v>41</v>
      </c>
      <c r="G27" s="27"/>
      <c r="H27" s="39">
        <v>69.87</v>
      </c>
      <c r="I27" s="39">
        <v>11.74</v>
      </c>
      <c r="J27" s="40">
        <v>0.254</v>
      </c>
      <c r="K27" s="39">
        <v>2.08</v>
      </c>
      <c r="L27" s="40">
        <v>3.1E-2</v>
      </c>
      <c r="M27" s="39">
        <v>2.33</v>
      </c>
      <c r="N27" s="39">
        <v>0.38</v>
      </c>
      <c r="O27" s="39">
        <v>2.54</v>
      </c>
      <c r="P27" s="39">
        <v>2.63</v>
      </c>
      <c r="Q27" s="40">
        <v>5.6000000000000001E-2</v>
      </c>
      <c r="R27" s="39">
        <f t="shared" si="27"/>
        <v>91.911000000000001</v>
      </c>
      <c r="S27" s="27"/>
      <c r="T27" s="37"/>
      <c r="U27" s="39">
        <v>76.019192479680996</v>
      </c>
      <c r="V27" s="39">
        <v>12.773226273242001</v>
      </c>
      <c r="W27" s="40">
        <v>0.27635429926777</v>
      </c>
      <c r="X27" s="39">
        <v>2.2630588286493998</v>
      </c>
      <c r="Y27" s="40">
        <v>3.3728280619294997E-2</v>
      </c>
      <c r="Z27" s="39">
        <v>2.5350610917081999</v>
      </c>
      <c r="AA27" s="39">
        <v>0.41344343984942</v>
      </c>
      <c r="AB27" s="39">
        <v>2.7635429926775998</v>
      </c>
      <c r="AC27" s="39">
        <v>2.8614638073787999</v>
      </c>
      <c r="AD27" s="40">
        <v>6.0928506925177997E-2</v>
      </c>
      <c r="AE27" s="39">
        <f t="shared" si="26"/>
        <v>99.999999999998664</v>
      </c>
      <c r="AF27" s="27"/>
      <c r="AG27" s="37"/>
      <c r="AH27" s="62">
        <v>10</v>
      </c>
      <c r="AI27" s="62">
        <v>4</v>
      </c>
      <c r="AJ27" s="62">
        <v>4</v>
      </c>
      <c r="AK27" s="62">
        <v>21</v>
      </c>
      <c r="AL27" s="62">
        <v>733</v>
      </c>
      <c r="AM27" s="62">
        <v>94</v>
      </c>
      <c r="AN27" s="62">
        <v>107</v>
      </c>
      <c r="AO27" s="62">
        <v>132</v>
      </c>
      <c r="AP27" s="62">
        <v>22</v>
      </c>
      <c r="AQ27" s="63">
        <v>12.2</v>
      </c>
      <c r="AR27" s="62">
        <v>12</v>
      </c>
      <c r="AS27" s="62">
        <v>14</v>
      </c>
      <c r="AT27" s="62">
        <v>59</v>
      </c>
      <c r="AU27" s="62">
        <v>12</v>
      </c>
      <c r="AV27" s="62">
        <v>40</v>
      </c>
      <c r="AW27" s="62">
        <v>69</v>
      </c>
      <c r="AX27" s="62">
        <v>14</v>
      </c>
      <c r="AY27" s="28" t="s">
        <v>87</v>
      </c>
      <c r="AZ27" s="36" t="s">
        <v>87</v>
      </c>
      <c r="BA27" s="2"/>
    </row>
    <row r="28" spans="1:53" ht="24" x14ac:dyDescent="0.25">
      <c r="A28" s="19">
        <v>78</v>
      </c>
      <c r="B28" s="19" t="s">
        <v>38</v>
      </c>
      <c r="C28" s="7" t="s">
        <v>91</v>
      </c>
      <c r="E28" s="19" t="s">
        <v>94</v>
      </c>
      <c r="F28" s="61" t="s">
        <v>42</v>
      </c>
      <c r="G28" s="27"/>
      <c r="H28" s="39">
        <v>64.900000000000006</v>
      </c>
      <c r="I28" s="39">
        <v>13.2</v>
      </c>
      <c r="J28" s="40">
        <v>0.44800000000000001</v>
      </c>
      <c r="K28" s="39">
        <v>3.62</v>
      </c>
      <c r="L28" s="40">
        <v>9.7000000000000003E-2</v>
      </c>
      <c r="M28" s="39">
        <v>2.34</v>
      </c>
      <c r="N28" s="39">
        <v>0.59</v>
      </c>
      <c r="O28" s="39">
        <v>2.06</v>
      </c>
      <c r="P28" s="39">
        <v>4.3899999999999997</v>
      </c>
      <c r="Q28" s="40">
        <v>8.5999999999999993E-2</v>
      </c>
      <c r="R28" s="39">
        <f t="shared" si="27"/>
        <v>91.731000000000009</v>
      </c>
      <c r="S28" s="27"/>
      <c r="T28" s="37"/>
      <c r="U28" s="39">
        <v>70.750346120722554</v>
      </c>
      <c r="V28" s="39">
        <v>14.38990090590967</v>
      </c>
      <c r="W28" s="40">
        <v>0.48838451559451002</v>
      </c>
      <c r="X28" s="39">
        <v>3.9463213090449245</v>
      </c>
      <c r="Y28" s="40">
        <v>0.10574396877827562</v>
      </c>
      <c r="Z28" s="39">
        <v>2.5509369787748959</v>
      </c>
      <c r="AA28" s="39">
        <v>0.64318496473384124</v>
      </c>
      <c r="AB28" s="39">
        <v>2.2456966565283274</v>
      </c>
      <c r="AC28" s="39">
        <v>4.7857321952229883</v>
      </c>
      <c r="AD28" s="40">
        <v>9.3752384690017537E-2</v>
      </c>
      <c r="AE28" s="39">
        <f t="shared" si="26"/>
        <v>100</v>
      </c>
      <c r="AF28" s="27"/>
      <c r="AG28" s="37"/>
      <c r="AH28" s="62">
        <v>12</v>
      </c>
      <c r="AI28" s="62">
        <v>12</v>
      </c>
      <c r="AJ28" s="62">
        <v>8</v>
      </c>
      <c r="AK28" s="62">
        <v>54</v>
      </c>
      <c r="AL28" s="62">
        <v>690</v>
      </c>
      <c r="AM28" s="62">
        <v>67</v>
      </c>
      <c r="AN28" s="62">
        <v>110</v>
      </c>
      <c r="AO28" s="62">
        <v>162</v>
      </c>
      <c r="AP28" s="62">
        <v>32</v>
      </c>
      <c r="AQ28" s="63">
        <v>11.8</v>
      </c>
      <c r="AR28" s="62">
        <v>15</v>
      </c>
      <c r="AS28" s="62">
        <v>22</v>
      </c>
      <c r="AT28" s="62">
        <v>70</v>
      </c>
      <c r="AU28" s="62">
        <v>12</v>
      </c>
      <c r="AV28" s="62">
        <v>18</v>
      </c>
      <c r="AW28" s="62">
        <v>68</v>
      </c>
      <c r="AX28" s="62">
        <v>13</v>
      </c>
      <c r="AY28" s="28" t="s">
        <v>87</v>
      </c>
      <c r="AZ28" s="36" t="s">
        <v>87</v>
      </c>
      <c r="BA28" s="2"/>
    </row>
    <row r="29" spans="1:53" ht="24" x14ac:dyDescent="0.25">
      <c r="A29" s="19">
        <v>90</v>
      </c>
      <c r="B29" s="19" t="s">
        <v>38</v>
      </c>
      <c r="C29" s="7" t="s">
        <v>91</v>
      </c>
      <c r="E29" s="19" t="s">
        <v>93</v>
      </c>
      <c r="F29" s="61" t="s">
        <v>34</v>
      </c>
      <c r="G29" s="27"/>
      <c r="H29" s="39">
        <v>65.58</v>
      </c>
      <c r="I29" s="39">
        <v>14.26</v>
      </c>
      <c r="J29" s="40">
        <v>0.47</v>
      </c>
      <c r="K29" s="39">
        <v>3.1619999999999999</v>
      </c>
      <c r="L29" s="40">
        <v>6.8000000000000005E-2</v>
      </c>
      <c r="M29" s="39">
        <v>3.94</v>
      </c>
      <c r="N29" s="39">
        <v>1.06</v>
      </c>
      <c r="O29" s="39">
        <v>2.78</v>
      </c>
      <c r="P29" s="39">
        <v>1.89</v>
      </c>
      <c r="Q29" s="40">
        <v>0.09</v>
      </c>
      <c r="R29" s="39">
        <f t="shared" si="27"/>
        <v>93.300000000000011</v>
      </c>
      <c r="S29" s="27"/>
      <c r="T29" s="37"/>
      <c r="U29" s="39">
        <v>70.289389067524112</v>
      </c>
      <c r="V29" s="39">
        <v>15.284030010718114</v>
      </c>
      <c r="W29" s="40">
        <v>0.5037513397642015</v>
      </c>
      <c r="X29" s="39">
        <v>3.3890675241157555</v>
      </c>
      <c r="Y29" s="40">
        <v>7.288317256162917E-2</v>
      </c>
      <c r="Z29" s="39">
        <v>4.222936763129689</v>
      </c>
      <c r="AA29" s="39">
        <v>1.1361200428724545</v>
      </c>
      <c r="AB29" s="39">
        <v>2.979635584137192</v>
      </c>
      <c r="AC29" s="39">
        <v>2.0257234726688105</v>
      </c>
      <c r="AD29" s="40">
        <v>9.6463022508038593E-2</v>
      </c>
      <c r="AE29" s="39">
        <f t="shared" si="26"/>
        <v>100.00000000000001</v>
      </c>
      <c r="AF29" s="27"/>
      <c r="AG29" s="37"/>
      <c r="AH29" s="62">
        <v>2</v>
      </c>
      <c r="AI29" s="62">
        <v>9</v>
      </c>
      <c r="AJ29" s="62">
        <v>15</v>
      </c>
      <c r="AK29" s="62">
        <v>57</v>
      </c>
      <c r="AL29" s="62">
        <v>746</v>
      </c>
      <c r="AM29" s="62">
        <v>84</v>
      </c>
      <c r="AN29" s="62">
        <v>200</v>
      </c>
      <c r="AO29" s="62">
        <v>174</v>
      </c>
      <c r="AP29" s="62">
        <v>24</v>
      </c>
      <c r="AQ29" s="63">
        <v>9.9</v>
      </c>
      <c r="AR29" s="62">
        <v>17</v>
      </c>
      <c r="AS29" s="62">
        <v>12</v>
      </c>
      <c r="AT29" s="62">
        <v>58</v>
      </c>
      <c r="AU29" s="62">
        <v>10</v>
      </c>
      <c r="AV29" s="62">
        <v>32</v>
      </c>
      <c r="AW29" s="62">
        <v>58</v>
      </c>
      <c r="AX29" s="62">
        <v>11</v>
      </c>
      <c r="AY29" s="28" t="s">
        <v>87</v>
      </c>
      <c r="AZ29" s="36" t="s">
        <v>87</v>
      </c>
      <c r="BA29" s="2"/>
    </row>
    <row r="30" spans="1:53" ht="24" x14ac:dyDescent="0.25">
      <c r="A30" s="19">
        <v>93</v>
      </c>
      <c r="B30" s="19" t="s">
        <v>38</v>
      </c>
      <c r="C30" s="7" t="s">
        <v>91</v>
      </c>
      <c r="E30" s="19" t="s">
        <v>92</v>
      </c>
      <c r="F30" s="61" t="s">
        <v>43</v>
      </c>
      <c r="G30" s="27"/>
      <c r="H30" s="39">
        <v>66.180000000000007</v>
      </c>
      <c r="I30" s="39">
        <v>13.62</v>
      </c>
      <c r="J30" s="40">
        <v>0.38800000000000001</v>
      </c>
      <c r="K30" s="39">
        <v>3.1549999999999998</v>
      </c>
      <c r="L30" s="40">
        <v>2.7E-2</v>
      </c>
      <c r="M30" s="39">
        <v>3.41</v>
      </c>
      <c r="N30" s="39">
        <v>1.1100000000000001</v>
      </c>
      <c r="O30" s="39">
        <v>2.6</v>
      </c>
      <c r="P30" s="39">
        <v>1.83</v>
      </c>
      <c r="Q30" s="40">
        <v>8.3000000000000004E-2</v>
      </c>
      <c r="R30" s="41">
        <f t="shared" si="27"/>
        <v>92.403000000000006</v>
      </c>
      <c r="S30" s="27"/>
      <c r="T30" s="37"/>
      <c r="U30" s="41">
        <v>71.621051264569331</v>
      </c>
      <c r="V30" s="41">
        <v>14.739781175935846</v>
      </c>
      <c r="W30" s="42">
        <v>0.4198997868034588</v>
      </c>
      <c r="X30" s="41">
        <v>3.4143913076415267</v>
      </c>
      <c r="Y30" s="42">
        <v>2.9219830524982955E-2</v>
      </c>
      <c r="Z30" s="41">
        <v>3.6903563737108098</v>
      </c>
      <c r="AA30" s="41">
        <v>1.2012596993604105</v>
      </c>
      <c r="AB30" s="41">
        <v>2.8137614579613213</v>
      </c>
      <c r="AC30" s="41">
        <v>1.9804551800266224</v>
      </c>
      <c r="AD30" s="42">
        <v>8.9823923465688349E-2</v>
      </c>
      <c r="AE30" s="39">
        <f t="shared" si="26"/>
        <v>99.999999999999986</v>
      </c>
      <c r="AF30" s="27"/>
      <c r="AG30" s="37"/>
      <c r="AH30" s="43">
        <v>7</v>
      </c>
      <c r="AI30" s="43">
        <v>3</v>
      </c>
      <c r="AJ30" s="43">
        <v>10</v>
      </c>
      <c r="AK30" s="43">
        <v>41</v>
      </c>
      <c r="AL30" s="43">
        <v>928</v>
      </c>
      <c r="AM30" s="43">
        <v>99</v>
      </c>
      <c r="AN30" s="43">
        <v>204</v>
      </c>
      <c r="AO30" s="43">
        <v>172</v>
      </c>
      <c r="AP30" s="43">
        <v>25</v>
      </c>
      <c r="AQ30" s="44">
        <v>9.4</v>
      </c>
      <c r="AR30" s="43">
        <v>17</v>
      </c>
      <c r="AS30" s="43">
        <v>12</v>
      </c>
      <c r="AT30" s="43">
        <v>50</v>
      </c>
      <c r="AU30" s="43">
        <v>11</v>
      </c>
      <c r="AV30" s="43">
        <v>18</v>
      </c>
      <c r="AW30" s="43">
        <v>59</v>
      </c>
      <c r="AX30" s="43">
        <v>11</v>
      </c>
      <c r="AY30" s="45" t="s">
        <v>87</v>
      </c>
      <c r="AZ30" s="46" t="s">
        <v>87</v>
      </c>
      <c r="BA30" s="2"/>
    </row>
    <row r="31" spans="1:53" x14ac:dyDescent="0.25">
      <c r="A31" s="27"/>
      <c r="B31" s="27"/>
      <c r="C31" s="8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 t="s">
        <v>85</v>
      </c>
      <c r="R31" s="39">
        <f>AVERAGE(R18:R30)</f>
        <v>94.955154230769239</v>
      </c>
      <c r="S31" s="27" t="s">
        <v>44</v>
      </c>
      <c r="T31" s="37" t="s">
        <v>85</v>
      </c>
      <c r="U31" s="39">
        <f t="shared" ref="U31:AD31" si="28">AVERAGE(U18:U30)</f>
        <v>72.052949530734267</v>
      </c>
      <c r="V31" s="39">
        <f t="shared" si="28"/>
        <v>14.875594457984251</v>
      </c>
      <c r="W31" s="40">
        <f t="shared" si="28"/>
        <v>0.39712230753804012</v>
      </c>
      <c r="X31" s="39">
        <f t="shared" si="28"/>
        <v>3.03902633179014</v>
      </c>
      <c r="Y31" s="40">
        <f t="shared" si="28"/>
        <v>4.950365112171521E-2</v>
      </c>
      <c r="Z31" s="39">
        <f t="shared" si="28"/>
        <v>2.7979644524787823</v>
      </c>
      <c r="AA31" s="39">
        <f t="shared" si="28"/>
        <v>0.65316501379696335</v>
      </c>
      <c r="AB31" s="39">
        <f t="shared" si="28"/>
        <v>3.1282818507670411</v>
      </c>
      <c r="AC31" s="39">
        <f t="shared" si="28"/>
        <v>2.9320973398043932</v>
      </c>
      <c r="AD31" s="40">
        <f t="shared" si="28"/>
        <v>7.4295063984310281E-2</v>
      </c>
      <c r="AE31" s="27"/>
      <c r="AF31" s="27"/>
      <c r="AG31" s="37" t="s">
        <v>85</v>
      </c>
      <c r="AH31" s="68">
        <f t="shared" ref="AH31:AX31" si="29">AVERAGE(AH18:AH30)</f>
        <v>11.416666666666666</v>
      </c>
      <c r="AI31" s="68">
        <f t="shared" si="29"/>
        <v>5.9230769230769234</v>
      </c>
      <c r="AJ31" s="68">
        <f t="shared" si="29"/>
        <v>10</v>
      </c>
      <c r="AK31" s="68">
        <f t="shared" si="29"/>
        <v>42.07692307692308</v>
      </c>
      <c r="AL31" s="68">
        <f t="shared" si="29"/>
        <v>793.53846153846155</v>
      </c>
      <c r="AM31" s="68">
        <f t="shared" si="29"/>
        <v>103.38461538461539</v>
      </c>
      <c r="AN31" s="68">
        <f t="shared" si="29"/>
        <v>174.92307692307693</v>
      </c>
      <c r="AO31" s="68">
        <f t="shared" si="29"/>
        <v>161.30769230769232</v>
      </c>
      <c r="AP31" s="68">
        <f t="shared" si="29"/>
        <v>27</v>
      </c>
      <c r="AQ31" s="68">
        <f t="shared" si="29"/>
        <v>11.661538461538463</v>
      </c>
      <c r="AR31" s="68">
        <f t="shared" si="29"/>
        <v>16.46153846153846</v>
      </c>
      <c r="AS31" s="68">
        <f t="shared" si="29"/>
        <v>17.76923076923077</v>
      </c>
      <c r="AT31" s="68">
        <f t="shared" si="29"/>
        <v>53.230769230769234</v>
      </c>
      <c r="AU31" s="68">
        <f t="shared" si="29"/>
        <v>11.76923076923077</v>
      </c>
      <c r="AV31" s="68">
        <f t="shared" si="29"/>
        <v>24.46153846153846</v>
      </c>
      <c r="AW31" s="68">
        <f t="shared" si="29"/>
        <v>58.615384615384613</v>
      </c>
      <c r="AX31" s="68">
        <f t="shared" si="29"/>
        <v>12.153846153846153</v>
      </c>
      <c r="AY31" s="28" t="s">
        <v>87</v>
      </c>
      <c r="AZ31" s="36" t="s">
        <v>87</v>
      </c>
      <c r="BA31" s="2"/>
    </row>
    <row r="32" spans="1:53" ht="24.75" thickBot="1" x14ac:dyDescent="0.3">
      <c r="A32" s="50"/>
      <c r="B32" s="50"/>
      <c r="C32" s="5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 t="s">
        <v>86</v>
      </c>
      <c r="R32" s="54">
        <f>STDEV(R18:R30)</f>
        <v>1.962498469401913</v>
      </c>
      <c r="S32" s="50"/>
      <c r="T32" s="55" t="s">
        <v>86</v>
      </c>
      <c r="U32" s="54">
        <f t="shared" ref="U32:AD32" si="30">STDEV(U18:U30)</f>
        <v>1.5289152948826505</v>
      </c>
      <c r="V32" s="54">
        <f t="shared" si="30"/>
        <v>0.71098399868205375</v>
      </c>
      <c r="W32" s="53">
        <f t="shared" si="30"/>
        <v>7.6704279493439095E-2</v>
      </c>
      <c r="X32" s="54">
        <f t="shared" si="30"/>
        <v>0.55158021302621885</v>
      </c>
      <c r="Y32" s="53">
        <f t="shared" si="30"/>
        <v>2.2594601502517207E-2</v>
      </c>
      <c r="Z32" s="54">
        <f t="shared" si="30"/>
        <v>0.72671087207151142</v>
      </c>
      <c r="AA32" s="54">
        <f t="shared" si="30"/>
        <v>0.33482510351432038</v>
      </c>
      <c r="AB32" s="54">
        <f t="shared" si="30"/>
        <v>0.51711354483320737</v>
      </c>
      <c r="AC32" s="54">
        <f t="shared" si="30"/>
        <v>0.68032268094383275</v>
      </c>
      <c r="AD32" s="53">
        <f t="shared" si="30"/>
        <v>1.8321276803236371E-2</v>
      </c>
      <c r="AE32" s="50"/>
      <c r="AF32" s="50"/>
      <c r="AG32" s="55" t="s">
        <v>86</v>
      </c>
      <c r="AH32" s="56">
        <f t="shared" ref="AH32:AX32" si="31">STDEV(AH18:AH30)</f>
        <v>4.9810245994781104</v>
      </c>
      <c r="AI32" s="56">
        <f t="shared" si="31"/>
        <v>2.5318484177091665</v>
      </c>
      <c r="AJ32" s="56">
        <f t="shared" si="31"/>
        <v>2.857738033247041</v>
      </c>
      <c r="AK32" s="56">
        <f t="shared" si="31"/>
        <v>12.802744096882375</v>
      </c>
      <c r="AL32" s="56">
        <f t="shared" si="31"/>
        <v>96.206908435773201</v>
      </c>
      <c r="AM32" s="56">
        <f t="shared" si="31"/>
        <v>18.536173919925997</v>
      </c>
      <c r="AN32" s="56">
        <f t="shared" si="31"/>
        <v>37.917589450591251</v>
      </c>
      <c r="AO32" s="56">
        <f t="shared" si="31"/>
        <v>11.153359847930842</v>
      </c>
      <c r="AP32" s="56">
        <f t="shared" si="31"/>
        <v>3.9157800414902435</v>
      </c>
      <c r="AQ32" s="56">
        <f t="shared" si="31"/>
        <v>1.1434876923535742</v>
      </c>
      <c r="AR32" s="56">
        <f t="shared" si="31"/>
        <v>2.1838568563966723</v>
      </c>
      <c r="AS32" s="56">
        <f t="shared" si="31"/>
        <v>3.9190527374576583</v>
      </c>
      <c r="AT32" s="56">
        <f t="shared" si="31"/>
        <v>8.5357468541993793</v>
      </c>
      <c r="AU32" s="56">
        <f t="shared" si="31"/>
        <v>1.4806443503784756</v>
      </c>
      <c r="AV32" s="56">
        <f t="shared" si="31"/>
        <v>9.2160673519618683</v>
      </c>
      <c r="AW32" s="56">
        <f t="shared" si="31"/>
        <v>7.6543937441017169</v>
      </c>
      <c r="AX32" s="56">
        <f t="shared" si="31"/>
        <v>1.3445044840729621</v>
      </c>
      <c r="AY32" s="51" t="s">
        <v>87</v>
      </c>
      <c r="AZ32" s="58" t="s">
        <v>87</v>
      </c>
      <c r="BA32" s="2"/>
    </row>
    <row r="33" spans="1:53" x14ac:dyDescent="0.25">
      <c r="A33" s="27"/>
      <c r="B33" s="27"/>
      <c r="C33" s="8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69"/>
      <c r="S33" s="27"/>
      <c r="T33" s="27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27"/>
      <c r="AF33" s="27"/>
      <c r="AG33" s="27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27"/>
      <c r="AS33" s="27"/>
      <c r="AT33" s="27"/>
      <c r="AU33" s="27"/>
      <c r="AV33" s="27"/>
      <c r="AW33" s="27"/>
      <c r="AX33" s="27"/>
      <c r="AY33" s="27"/>
      <c r="AZ33" s="66"/>
      <c r="BA33" s="2"/>
    </row>
    <row r="34" spans="1:53" ht="24" x14ac:dyDescent="0.25">
      <c r="A34" s="19">
        <v>48</v>
      </c>
      <c r="B34" s="38" t="s">
        <v>38</v>
      </c>
      <c r="C34" s="8" t="s">
        <v>45</v>
      </c>
      <c r="E34" s="70" t="s">
        <v>105</v>
      </c>
      <c r="F34" s="28">
        <v>1490</v>
      </c>
      <c r="G34" s="27"/>
      <c r="H34" s="29">
        <v>68.069999999999993</v>
      </c>
      <c r="I34" s="29">
        <v>15.53</v>
      </c>
      <c r="J34" s="30">
        <v>0.52700000000000002</v>
      </c>
      <c r="K34" s="29">
        <v>2.76</v>
      </c>
      <c r="L34" s="30">
        <v>2.5000000000000001E-2</v>
      </c>
      <c r="M34" s="29">
        <v>2.91</v>
      </c>
      <c r="N34" s="29">
        <v>0.78</v>
      </c>
      <c r="O34" s="29">
        <v>2.56</v>
      </c>
      <c r="P34" s="29">
        <v>2.69</v>
      </c>
      <c r="Q34" s="30">
        <v>0.105</v>
      </c>
      <c r="R34" s="39">
        <f t="shared" ref="R34:R44" si="32">SUM(H34:Q34)</f>
        <v>95.957000000000008</v>
      </c>
      <c r="S34" s="31"/>
      <c r="T34" s="37"/>
      <c r="U34" s="29">
        <v>70.938024323394842</v>
      </c>
      <c r="V34" s="29">
        <v>16.184332565628353</v>
      </c>
      <c r="W34" s="30">
        <v>0.54920433110664146</v>
      </c>
      <c r="X34" s="29">
        <v>2.8762883374844979</v>
      </c>
      <c r="Y34" s="30">
        <v>2.6053336390258135E-2</v>
      </c>
      <c r="Z34" s="29">
        <v>3.032608355826047</v>
      </c>
      <c r="AA34" s="29">
        <v>0.81286409537605375</v>
      </c>
      <c r="AB34" s="29">
        <v>2.6678616463624332</v>
      </c>
      <c r="AC34" s="29">
        <v>2.8033389955917754</v>
      </c>
      <c r="AD34" s="30">
        <v>0.10942401283908416</v>
      </c>
      <c r="AE34" s="29">
        <f t="shared" ref="AE34:AE44" si="33">SUM(U34:AD34)</f>
        <v>99.999999999999986</v>
      </c>
      <c r="AF34" s="31"/>
      <c r="AG34" s="37"/>
      <c r="AH34" s="34">
        <v>11</v>
      </c>
      <c r="AI34" s="34">
        <v>7</v>
      </c>
      <c r="AJ34" s="34">
        <v>9</v>
      </c>
      <c r="AK34" s="34">
        <v>59</v>
      </c>
      <c r="AL34" s="34">
        <v>627</v>
      </c>
      <c r="AM34" s="34">
        <v>110</v>
      </c>
      <c r="AN34" s="34">
        <v>189</v>
      </c>
      <c r="AO34" s="34">
        <v>171</v>
      </c>
      <c r="AP34" s="34">
        <v>25</v>
      </c>
      <c r="AQ34" s="35">
        <v>13.2</v>
      </c>
      <c r="AR34" s="34">
        <v>16</v>
      </c>
      <c r="AS34" s="34">
        <v>17</v>
      </c>
      <c r="AT34" s="34">
        <v>41</v>
      </c>
      <c r="AU34" s="34">
        <v>10</v>
      </c>
      <c r="AV34" s="34">
        <v>23</v>
      </c>
      <c r="AW34" s="34">
        <v>52</v>
      </c>
      <c r="AX34" s="34">
        <v>12</v>
      </c>
      <c r="AY34" s="28" t="s">
        <v>87</v>
      </c>
      <c r="AZ34" s="36" t="s">
        <v>87</v>
      </c>
    </row>
    <row r="35" spans="1:53" ht="24" x14ac:dyDescent="0.25">
      <c r="A35" s="19">
        <v>50</v>
      </c>
      <c r="B35" s="38" t="s">
        <v>38</v>
      </c>
      <c r="C35" s="8" t="s">
        <v>45</v>
      </c>
      <c r="E35" s="70" t="s">
        <v>106</v>
      </c>
      <c r="F35" s="28">
        <v>1490</v>
      </c>
      <c r="G35" s="27"/>
      <c r="H35" s="29">
        <v>68.389999000000003</v>
      </c>
      <c r="I35" s="29">
        <v>15.21</v>
      </c>
      <c r="J35" s="30">
        <v>0.54400000000000004</v>
      </c>
      <c r="K35" s="29">
        <v>2.63</v>
      </c>
      <c r="L35" s="30">
        <v>2.9000000000000001E-2</v>
      </c>
      <c r="M35" s="29">
        <v>2.82</v>
      </c>
      <c r="N35" s="29">
        <v>0.67</v>
      </c>
      <c r="O35" s="29">
        <v>2.85</v>
      </c>
      <c r="P35" s="29">
        <v>2.7</v>
      </c>
      <c r="Q35" s="30">
        <v>0.108</v>
      </c>
      <c r="R35" s="39">
        <f t="shared" si="32"/>
        <v>95.950998999999982</v>
      </c>
      <c r="S35" s="31"/>
      <c r="T35" s="37"/>
      <c r="U35" s="29">
        <v>71.2759634738144</v>
      </c>
      <c r="V35" s="29">
        <v>15.851841209073815</v>
      </c>
      <c r="W35" s="30">
        <v>0.56695605639290969</v>
      </c>
      <c r="X35" s="29">
        <v>2.7409824049877796</v>
      </c>
      <c r="Y35" s="30">
        <v>3.0223760359180844E-2</v>
      </c>
      <c r="Z35" s="29">
        <v>2.9390001452720682</v>
      </c>
      <c r="AA35" s="29">
        <v>0.69827308416038492</v>
      </c>
      <c r="AB35" s="29">
        <v>2.9702661042643239</v>
      </c>
      <c r="AC35" s="29">
        <v>2.8139363093030441</v>
      </c>
      <c r="AD35" s="30">
        <v>0.11255745237212177</v>
      </c>
      <c r="AE35" s="29">
        <f t="shared" si="33"/>
        <v>100.00000000000001</v>
      </c>
      <c r="AF35" s="31"/>
      <c r="AG35" s="37"/>
      <c r="AH35" s="34">
        <v>10</v>
      </c>
      <c r="AI35" s="34">
        <v>12</v>
      </c>
      <c r="AJ35" s="34">
        <v>7</v>
      </c>
      <c r="AK35" s="34">
        <v>66</v>
      </c>
      <c r="AL35" s="34">
        <v>689</v>
      </c>
      <c r="AM35" s="34">
        <v>124</v>
      </c>
      <c r="AN35" s="34">
        <v>185</v>
      </c>
      <c r="AO35" s="34">
        <v>163</v>
      </c>
      <c r="AP35" s="34">
        <v>27</v>
      </c>
      <c r="AQ35" s="35">
        <v>14.2</v>
      </c>
      <c r="AR35" s="34">
        <v>18</v>
      </c>
      <c r="AS35" s="34">
        <v>20</v>
      </c>
      <c r="AT35" s="34">
        <v>38</v>
      </c>
      <c r="AU35" s="34">
        <v>12</v>
      </c>
      <c r="AV35" s="34">
        <v>20</v>
      </c>
      <c r="AW35" s="34">
        <v>74</v>
      </c>
      <c r="AX35" s="34">
        <v>11</v>
      </c>
      <c r="AY35" s="28" t="s">
        <v>87</v>
      </c>
      <c r="AZ35" s="36" t="s">
        <v>87</v>
      </c>
    </row>
    <row r="36" spans="1:53" ht="24" x14ac:dyDescent="0.25">
      <c r="A36" s="19">
        <v>51</v>
      </c>
      <c r="B36" s="38" t="s">
        <v>38</v>
      </c>
      <c r="C36" s="8" t="s">
        <v>45</v>
      </c>
      <c r="E36" s="70" t="s">
        <v>107</v>
      </c>
      <c r="F36" s="28">
        <v>691</v>
      </c>
      <c r="G36" s="27"/>
      <c r="H36" s="29">
        <v>65.05</v>
      </c>
      <c r="I36" s="29">
        <v>15.92</v>
      </c>
      <c r="J36" s="30">
        <v>0.63900000000000001</v>
      </c>
      <c r="K36" s="29">
        <v>4.08</v>
      </c>
      <c r="L36" s="30">
        <v>2.8000000000000001E-2</v>
      </c>
      <c r="M36" s="29">
        <v>3.43</v>
      </c>
      <c r="N36" s="29">
        <v>1.08</v>
      </c>
      <c r="O36" s="29">
        <v>1.96</v>
      </c>
      <c r="P36" s="29">
        <v>2.59</v>
      </c>
      <c r="Q36" s="30">
        <v>0.14000000000000001</v>
      </c>
      <c r="R36" s="39">
        <f t="shared" si="32"/>
        <v>94.917000000000002</v>
      </c>
      <c r="S36" s="31"/>
      <c r="T36" s="37"/>
      <c r="U36" s="29">
        <v>68.533560900576006</v>
      </c>
      <c r="V36" s="29">
        <v>16.772548647764999</v>
      </c>
      <c r="W36" s="30">
        <v>0.67321976042225995</v>
      </c>
      <c r="X36" s="29">
        <v>4.2984923670153004</v>
      </c>
      <c r="Y36" s="30">
        <v>2.9499457420694E-2</v>
      </c>
      <c r="Z36" s="29">
        <v>3.6136835340348998</v>
      </c>
      <c r="AA36" s="29">
        <v>1.1378362147981</v>
      </c>
      <c r="AB36" s="29">
        <v>2.0649620194485001</v>
      </c>
      <c r="AC36" s="29">
        <v>2.7286998114141001</v>
      </c>
      <c r="AD36" s="30">
        <v>0.14749728710346999</v>
      </c>
      <c r="AE36" s="29">
        <f t="shared" si="33"/>
        <v>99.999999999998337</v>
      </c>
      <c r="AF36" s="31"/>
      <c r="AG36" s="37"/>
      <c r="AH36" s="34">
        <v>10</v>
      </c>
      <c r="AI36" s="34">
        <v>18</v>
      </c>
      <c r="AJ36" s="34">
        <v>15</v>
      </c>
      <c r="AK36" s="34">
        <v>72</v>
      </c>
      <c r="AL36" s="34">
        <v>533</v>
      </c>
      <c r="AM36" s="34">
        <v>81</v>
      </c>
      <c r="AN36" s="34">
        <v>223</v>
      </c>
      <c r="AO36" s="34">
        <v>170</v>
      </c>
      <c r="AP36" s="34">
        <v>26</v>
      </c>
      <c r="AQ36" s="35">
        <v>16.600000000000001</v>
      </c>
      <c r="AR36" s="34">
        <v>18</v>
      </c>
      <c r="AS36" s="34">
        <v>23</v>
      </c>
      <c r="AT36" s="34">
        <v>41</v>
      </c>
      <c r="AU36" s="34">
        <v>10</v>
      </c>
      <c r="AV36" s="34">
        <v>28</v>
      </c>
      <c r="AW36" s="34">
        <v>54</v>
      </c>
      <c r="AX36" s="34">
        <v>11</v>
      </c>
      <c r="AY36" s="28" t="s">
        <v>87</v>
      </c>
      <c r="AZ36" s="36" t="s">
        <v>87</v>
      </c>
    </row>
    <row r="37" spans="1:53" ht="24" x14ac:dyDescent="0.25">
      <c r="A37" s="19">
        <v>65</v>
      </c>
      <c r="B37" s="19" t="s">
        <v>38</v>
      </c>
      <c r="C37" s="8" t="s">
        <v>45</v>
      </c>
      <c r="E37" s="19" t="s">
        <v>115</v>
      </c>
      <c r="F37" s="27">
        <v>2189</v>
      </c>
      <c r="G37" s="27"/>
      <c r="H37" s="39">
        <v>60.369999</v>
      </c>
      <c r="I37" s="39">
        <v>16.989999999999998</v>
      </c>
      <c r="J37" s="40">
        <v>0.92500000000000004</v>
      </c>
      <c r="K37" s="39">
        <v>6.83</v>
      </c>
      <c r="L37" s="40">
        <v>0.125</v>
      </c>
      <c r="M37" s="39">
        <v>5.95</v>
      </c>
      <c r="N37" s="39">
        <v>2.78</v>
      </c>
      <c r="O37" s="39">
        <v>2.08</v>
      </c>
      <c r="P37" s="39">
        <v>3.07</v>
      </c>
      <c r="Q37" s="40">
        <v>0.17499999999999999</v>
      </c>
      <c r="R37" s="39">
        <f t="shared" si="32"/>
        <v>99.29499899999999</v>
      </c>
      <c r="S37" s="27"/>
      <c r="T37" s="37"/>
      <c r="U37" s="39">
        <v>60.798629949127651</v>
      </c>
      <c r="V37" s="39">
        <v>17.110630113405811</v>
      </c>
      <c r="W37" s="40">
        <v>0.93156756061803281</v>
      </c>
      <c r="X37" s="39">
        <v>6.878493447590448</v>
      </c>
      <c r="Y37" s="40">
        <v>0.12588750819162606</v>
      </c>
      <c r="Z37" s="39">
        <v>5.9922453899214005</v>
      </c>
      <c r="AA37" s="39">
        <v>2.7997381821817635</v>
      </c>
      <c r="AB37" s="39">
        <v>2.0947681363086574</v>
      </c>
      <c r="AC37" s="39">
        <v>3.0917972011863362</v>
      </c>
      <c r="AD37" s="40">
        <v>0.17624251146827649</v>
      </c>
      <c r="AE37" s="39">
        <f t="shared" si="33"/>
        <v>100</v>
      </c>
      <c r="AF37" s="27"/>
      <c r="AG37" s="37"/>
      <c r="AH37" s="62">
        <v>13</v>
      </c>
      <c r="AI37" s="62">
        <v>21</v>
      </c>
      <c r="AJ37" s="62">
        <v>26</v>
      </c>
      <c r="AK37" s="62">
        <v>150</v>
      </c>
      <c r="AL37" s="62">
        <v>596</v>
      </c>
      <c r="AM37" s="62">
        <v>68</v>
      </c>
      <c r="AN37" s="62">
        <v>261</v>
      </c>
      <c r="AO37" s="62">
        <v>174</v>
      </c>
      <c r="AP37" s="62">
        <v>29</v>
      </c>
      <c r="AQ37" s="63">
        <v>8.8000000000000007</v>
      </c>
      <c r="AR37" s="62">
        <v>23</v>
      </c>
      <c r="AS37" s="62">
        <v>31</v>
      </c>
      <c r="AT37" s="62">
        <v>74</v>
      </c>
      <c r="AU37" s="62">
        <v>9</v>
      </c>
      <c r="AV37" s="62">
        <v>15</v>
      </c>
      <c r="AW37" s="62">
        <v>52</v>
      </c>
      <c r="AX37" s="62">
        <v>8</v>
      </c>
      <c r="AY37" s="28" t="s">
        <v>87</v>
      </c>
      <c r="AZ37" s="36" t="s">
        <v>87</v>
      </c>
    </row>
    <row r="38" spans="1:53" ht="24" x14ac:dyDescent="0.25">
      <c r="A38" s="19">
        <v>68</v>
      </c>
      <c r="B38" s="38" t="s">
        <v>38</v>
      </c>
      <c r="C38" s="8" t="s">
        <v>45</v>
      </c>
      <c r="E38" s="19" t="s">
        <v>108</v>
      </c>
      <c r="F38" s="28" t="s">
        <v>42</v>
      </c>
      <c r="G38" s="27"/>
      <c r="H38" s="29">
        <v>59.66</v>
      </c>
      <c r="I38" s="29">
        <v>13.41</v>
      </c>
      <c r="J38" s="30">
        <v>0.505</v>
      </c>
      <c r="K38" s="29">
        <v>4</v>
      </c>
      <c r="L38" s="30">
        <v>6.9000000000000006E-2</v>
      </c>
      <c r="M38" s="29">
        <v>3.03</v>
      </c>
      <c r="N38" s="29">
        <v>0.35</v>
      </c>
      <c r="O38" s="29">
        <v>2.82</v>
      </c>
      <c r="P38" s="29">
        <v>1.9</v>
      </c>
      <c r="Q38" s="30">
        <v>8.4000000000000005E-2</v>
      </c>
      <c r="R38" s="39">
        <f t="shared" si="32"/>
        <v>85.827999999999989</v>
      </c>
      <c r="S38" s="31"/>
      <c r="T38" s="37"/>
      <c r="U38" s="29">
        <v>69.51111525376335</v>
      </c>
      <c r="V38" s="29">
        <v>15.624271799412782</v>
      </c>
      <c r="W38" s="30">
        <v>0.58838607447453051</v>
      </c>
      <c r="X38" s="29">
        <v>4.6604837582141032</v>
      </c>
      <c r="Y38" s="30">
        <v>8.0393344829193289E-2</v>
      </c>
      <c r="Z38" s="29">
        <v>3.5303164468471833</v>
      </c>
      <c r="AA38" s="29">
        <v>0.40779232884373401</v>
      </c>
      <c r="AB38" s="29">
        <v>3.2856410495409429</v>
      </c>
      <c r="AC38" s="29">
        <v>2.213729785151699</v>
      </c>
      <c r="AD38" s="30">
        <v>9.7870158922496175E-2</v>
      </c>
      <c r="AE38" s="29">
        <f t="shared" si="33"/>
        <v>100</v>
      </c>
      <c r="AF38" s="31"/>
      <c r="AG38" s="37"/>
      <c r="AH38" s="34">
        <v>9</v>
      </c>
      <c r="AI38" s="34">
        <v>11</v>
      </c>
      <c r="AJ38" s="34">
        <v>10</v>
      </c>
      <c r="AK38" s="34">
        <v>61</v>
      </c>
      <c r="AL38" s="34">
        <v>920</v>
      </c>
      <c r="AM38" s="34">
        <v>122</v>
      </c>
      <c r="AN38" s="34">
        <v>263</v>
      </c>
      <c r="AO38" s="34">
        <v>180</v>
      </c>
      <c r="AP38" s="34">
        <v>24</v>
      </c>
      <c r="AQ38" s="35">
        <v>12.3</v>
      </c>
      <c r="AR38" s="34">
        <v>20</v>
      </c>
      <c r="AS38" s="34">
        <v>18</v>
      </c>
      <c r="AT38" s="34">
        <v>53</v>
      </c>
      <c r="AU38" s="34">
        <v>11</v>
      </c>
      <c r="AV38" s="34">
        <v>25</v>
      </c>
      <c r="AW38" s="34">
        <v>35</v>
      </c>
      <c r="AX38" s="34">
        <v>12</v>
      </c>
      <c r="AY38" s="28" t="s">
        <v>87</v>
      </c>
      <c r="AZ38" s="36" t="s">
        <v>87</v>
      </c>
    </row>
    <row r="39" spans="1:53" ht="24" x14ac:dyDescent="0.25">
      <c r="A39" s="19">
        <v>71</v>
      </c>
      <c r="B39" s="38" t="s">
        <v>38</v>
      </c>
      <c r="C39" s="8" t="s">
        <v>45</v>
      </c>
      <c r="E39" s="19" t="s">
        <v>109</v>
      </c>
      <c r="F39" s="28" t="s">
        <v>42</v>
      </c>
      <c r="G39" s="27"/>
      <c r="H39" s="29">
        <v>60.4</v>
      </c>
      <c r="I39" s="29">
        <v>14.75</v>
      </c>
      <c r="J39" s="30">
        <v>0.60699999999999998</v>
      </c>
      <c r="K39" s="29">
        <v>4.8099999999999996</v>
      </c>
      <c r="L39" s="30">
        <v>0.108</v>
      </c>
      <c r="M39" s="29">
        <v>4.71</v>
      </c>
      <c r="N39" s="29">
        <v>1.75</v>
      </c>
      <c r="O39" s="29">
        <v>2.25</v>
      </c>
      <c r="P39" s="29">
        <v>2.4500000000000002</v>
      </c>
      <c r="Q39" s="30">
        <v>0.121</v>
      </c>
      <c r="R39" s="39">
        <f t="shared" si="32"/>
        <v>91.956000000000003</v>
      </c>
      <c r="S39" s="31"/>
      <c r="T39" s="37"/>
      <c r="U39" s="29">
        <v>65.683587802862235</v>
      </c>
      <c r="V39" s="29">
        <v>16.04028013397712</v>
      </c>
      <c r="W39" s="30">
        <v>0.66009830788638035</v>
      </c>
      <c r="X39" s="29">
        <v>5.2307625386054193</v>
      </c>
      <c r="Y39" s="30">
        <v>0.1174474748792901</v>
      </c>
      <c r="Z39" s="29">
        <v>5.1220148766801508</v>
      </c>
      <c r="AA39" s="29">
        <v>1.9030840836922005</v>
      </c>
      <c r="AB39" s="29">
        <v>2.4468223933185436</v>
      </c>
      <c r="AC39" s="29">
        <v>2.6643177171690811</v>
      </c>
      <c r="AD39" s="30">
        <v>0.13158467092957501</v>
      </c>
      <c r="AE39" s="29">
        <f t="shared" si="33"/>
        <v>100</v>
      </c>
      <c r="AF39" s="31"/>
      <c r="AG39" s="37"/>
      <c r="AH39" s="34">
        <v>12</v>
      </c>
      <c r="AI39" s="34">
        <v>21</v>
      </c>
      <c r="AJ39" s="34">
        <v>12</v>
      </c>
      <c r="AK39" s="34">
        <v>93</v>
      </c>
      <c r="AL39" s="34">
        <v>634</v>
      </c>
      <c r="AM39" s="34">
        <v>73</v>
      </c>
      <c r="AN39" s="34">
        <v>537</v>
      </c>
      <c r="AO39" s="34">
        <v>169</v>
      </c>
      <c r="AP39" s="34">
        <v>24</v>
      </c>
      <c r="AQ39" s="35">
        <v>10.3</v>
      </c>
      <c r="AR39" s="34">
        <v>16</v>
      </c>
      <c r="AS39" s="34">
        <v>25</v>
      </c>
      <c r="AT39" s="34">
        <v>65</v>
      </c>
      <c r="AU39" s="34">
        <v>9</v>
      </c>
      <c r="AV39" s="34">
        <v>8</v>
      </c>
      <c r="AW39" s="34">
        <v>53</v>
      </c>
      <c r="AX39" s="34">
        <v>9</v>
      </c>
      <c r="AY39" s="28" t="s">
        <v>87</v>
      </c>
      <c r="AZ39" s="36" t="s">
        <v>87</v>
      </c>
    </row>
    <row r="40" spans="1:53" ht="24" x14ac:dyDescent="0.25">
      <c r="A40" s="19">
        <v>72</v>
      </c>
      <c r="B40" s="38" t="s">
        <v>38</v>
      </c>
      <c r="C40" s="8" t="s">
        <v>45</v>
      </c>
      <c r="E40" s="19" t="s">
        <v>110</v>
      </c>
      <c r="F40" s="28" t="s">
        <v>42</v>
      </c>
      <c r="G40" s="27"/>
      <c r="H40" s="29">
        <v>60.81</v>
      </c>
      <c r="I40" s="29">
        <v>14.74</v>
      </c>
      <c r="J40" s="30">
        <v>0.55700000000000005</v>
      </c>
      <c r="K40" s="29">
        <v>4.28</v>
      </c>
      <c r="L40" s="30">
        <v>0.10299999999999999</v>
      </c>
      <c r="M40" s="29">
        <v>3.99</v>
      </c>
      <c r="N40" s="29">
        <v>1.43</v>
      </c>
      <c r="O40" s="29">
        <v>2.71</v>
      </c>
      <c r="P40" s="29">
        <v>2.0099999999999998</v>
      </c>
      <c r="Q40" s="30">
        <v>0.125</v>
      </c>
      <c r="R40" s="39">
        <f t="shared" si="32"/>
        <v>90.754999999999995</v>
      </c>
      <c r="S40" s="31"/>
      <c r="T40" s="37"/>
      <c r="U40" s="29">
        <v>67.004572750812628</v>
      </c>
      <c r="V40" s="29">
        <v>16.241529392319983</v>
      </c>
      <c r="W40" s="30">
        <v>0.6137402897911961</v>
      </c>
      <c r="X40" s="29">
        <v>4.7159936091675396</v>
      </c>
      <c r="Y40" s="30">
        <v>0.11349236956641506</v>
      </c>
      <c r="Z40" s="29">
        <v>4.3964519861164675</v>
      </c>
      <c r="AA40" s="29">
        <v>1.5756707619414909</v>
      </c>
      <c r="AB40" s="29">
        <v>2.9860613740289792</v>
      </c>
      <c r="AC40" s="29">
        <v>2.2147540080436339</v>
      </c>
      <c r="AD40" s="30">
        <v>0.1377334582116688</v>
      </c>
      <c r="AE40" s="29">
        <f t="shared" si="33"/>
        <v>100.00000000000001</v>
      </c>
      <c r="AF40" s="31"/>
      <c r="AG40" s="37"/>
      <c r="AH40" s="34">
        <v>12</v>
      </c>
      <c r="AI40" s="34">
        <v>16</v>
      </c>
      <c r="AJ40" s="34">
        <v>15</v>
      </c>
      <c r="AK40" s="34">
        <v>82</v>
      </c>
      <c r="AL40" s="34">
        <v>705</v>
      </c>
      <c r="AM40" s="34">
        <v>87</v>
      </c>
      <c r="AN40" s="34">
        <v>543</v>
      </c>
      <c r="AO40" s="34">
        <v>186</v>
      </c>
      <c r="AP40" s="34">
        <v>27</v>
      </c>
      <c r="AQ40" s="35">
        <v>12.2</v>
      </c>
      <c r="AR40" s="34">
        <v>17</v>
      </c>
      <c r="AS40" s="34">
        <v>23</v>
      </c>
      <c r="AT40" s="34">
        <v>62</v>
      </c>
      <c r="AU40" s="34">
        <v>10</v>
      </c>
      <c r="AV40" s="34">
        <v>29</v>
      </c>
      <c r="AW40" s="34">
        <v>44</v>
      </c>
      <c r="AX40" s="34">
        <v>10</v>
      </c>
      <c r="AY40" s="28" t="s">
        <v>87</v>
      </c>
      <c r="AZ40" s="36" t="s">
        <v>87</v>
      </c>
    </row>
    <row r="41" spans="1:53" ht="24" x14ac:dyDescent="0.25">
      <c r="A41" s="19">
        <v>73</v>
      </c>
      <c r="B41" s="38" t="s">
        <v>38</v>
      </c>
      <c r="C41" s="8" t="s">
        <v>45</v>
      </c>
      <c r="E41" s="19" t="s">
        <v>111</v>
      </c>
      <c r="F41" s="28" t="s">
        <v>42</v>
      </c>
      <c r="G41" s="27"/>
      <c r="H41" s="29">
        <v>62.03</v>
      </c>
      <c r="I41" s="29">
        <v>14.47</v>
      </c>
      <c r="J41" s="30">
        <v>0.51900000000000002</v>
      </c>
      <c r="K41" s="29">
        <v>3.86</v>
      </c>
      <c r="L41" s="30">
        <v>7.6999999999999999E-2</v>
      </c>
      <c r="M41" s="29">
        <v>4.2</v>
      </c>
      <c r="N41" s="29">
        <v>1.29</v>
      </c>
      <c r="O41" s="29">
        <v>2.54</v>
      </c>
      <c r="P41" s="29">
        <v>1.55</v>
      </c>
      <c r="Q41" s="30">
        <v>0.11</v>
      </c>
      <c r="R41" s="39">
        <f t="shared" si="32"/>
        <v>90.646000000000015</v>
      </c>
      <c r="S41" s="31"/>
      <c r="T41" s="37"/>
      <c r="U41" s="29">
        <v>68.431039428104924</v>
      </c>
      <c r="V41" s="29">
        <v>15.963197493546321</v>
      </c>
      <c r="W41" s="30">
        <v>0.57255697989983001</v>
      </c>
      <c r="X41" s="29">
        <v>4.258323588465017</v>
      </c>
      <c r="Y41" s="30">
        <v>8.4945833241400606E-2</v>
      </c>
      <c r="Z41" s="29">
        <v>4.633409085894578</v>
      </c>
      <c r="AA41" s="29">
        <v>1.4231185049533348</v>
      </c>
      <c r="AB41" s="29">
        <v>2.8021093043267209</v>
      </c>
      <c r="AC41" s="29">
        <v>1.709948591222999</v>
      </c>
      <c r="AD41" s="30">
        <v>0.121351190344858</v>
      </c>
      <c r="AE41" s="29">
        <f t="shared" si="33"/>
        <v>99.999999999999986</v>
      </c>
      <c r="AF41" s="31"/>
      <c r="AG41" s="37"/>
      <c r="AH41" s="34">
        <v>12</v>
      </c>
      <c r="AI41" s="34">
        <v>13</v>
      </c>
      <c r="AJ41" s="34">
        <v>14</v>
      </c>
      <c r="AK41" s="34">
        <v>57</v>
      </c>
      <c r="AL41" s="34">
        <v>699</v>
      </c>
      <c r="AM41" s="34">
        <v>74</v>
      </c>
      <c r="AN41" s="34">
        <v>465</v>
      </c>
      <c r="AO41" s="34">
        <v>181</v>
      </c>
      <c r="AP41" s="34">
        <v>27</v>
      </c>
      <c r="AQ41" s="35">
        <v>12.1</v>
      </c>
      <c r="AR41" s="34">
        <v>14</v>
      </c>
      <c r="AS41" s="34">
        <v>24</v>
      </c>
      <c r="AT41" s="34">
        <v>64</v>
      </c>
      <c r="AU41" s="34">
        <v>13</v>
      </c>
      <c r="AV41" s="34">
        <v>28</v>
      </c>
      <c r="AW41" s="34">
        <v>50</v>
      </c>
      <c r="AX41" s="34">
        <v>8</v>
      </c>
      <c r="AY41" s="28" t="s">
        <v>87</v>
      </c>
      <c r="AZ41" s="36" t="s">
        <v>87</v>
      </c>
    </row>
    <row r="42" spans="1:53" ht="24" x14ac:dyDescent="0.25">
      <c r="A42" s="19">
        <v>75</v>
      </c>
      <c r="B42" s="38" t="s">
        <v>38</v>
      </c>
      <c r="C42" s="8" t="s">
        <v>45</v>
      </c>
      <c r="E42" s="19" t="s">
        <v>112</v>
      </c>
      <c r="F42" s="28" t="s">
        <v>42</v>
      </c>
      <c r="G42" s="27"/>
      <c r="H42" s="29">
        <v>63.57</v>
      </c>
      <c r="I42" s="29">
        <v>13.49</v>
      </c>
      <c r="J42" s="30">
        <v>0.45400000000000001</v>
      </c>
      <c r="K42" s="29">
        <v>3.97</v>
      </c>
      <c r="L42" s="30">
        <v>9.1999999999999998E-2</v>
      </c>
      <c r="M42" s="29">
        <v>1.97</v>
      </c>
      <c r="N42" s="29">
        <v>1</v>
      </c>
      <c r="O42" s="29">
        <v>2.66</v>
      </c>
      <c r="P42" s="29">
        <v>3.41</v>
      </c>
      <c r="Q42" s="30">
        <v>8.5000000000000006E-2</v>
      </c>
      <c r="R42" s="39">
        <f t="shared" si="32"/>
        <v>90.700999999999979</v>
      </c>
      <c r="S42" s="31"/>
      <c r="T42" s="37"/>
      <c r="U42" s="29">
        <v>70.087430127562001</v>
      </c>
      <c r="V42" s="29">
        <v>14.873044398628464</v>
      </c>
      <c r="W42" s="30">
        <v>0.50054574921996464</v>
      </c>
      <c r="X42" s="29">
        <v>4.3770189964829509</v>
      </c>
      <c r="Y42" s="30">
        <v>0.10143217825602806</v>
      </c>
      <c r="Z42" s="29">
        <v>2.1719716430910361</v>
      </c>
      <c r="AA42" s="29">
        <v>1.1025236766959572</v>
      </c>
      <c r="AB42" s="29">
        <v>2.9327129800112464</v>
      </c>
      <c r="AC42" s="29">
        <v>3.7596057375332146</v>
      </c>
      <c r="AD42" s="30">
        <v>9.371451251915637E-2</v>
      </c>
      <c r="AE42" s="29">
        <f t="shared" si="33"/>
        <v>100.00000000000003</v>
      </c>
      <c r="AF42" s="31"/>
      <c r="AG42" s="37"/>
      <c r="AH42" s="34">
        <v>10</v>
      </c>
      <c r="AI42" s="34">
        <v>10</v>
      </c>
      <c r="AJ42" s="34">
        <v>12</v>
      </c>
      <c r="AK42" s="34">
        <v>37</v>
      </c>
      <c r="AL42" s="34">
        <v>781</v>
      </c>
      <c r="AM42" s="34">
        <v>82</v>
      </c>
      <c r="AN42" s="34">
        <v>144</v>
      </c>
      <c r="AO42" s="34">
        <v>174</v>
      </c>
      <c r="AP42" s="34">
        <v>30</v>
      </c>
      <c r="AQ42" s="35">
        <v>12.2</v>
      </c>
      <c r="AR42" s="34">
        <v>16</v>
      </c>
      <c r="AS42" s="34">
        <v>18</v>
      </c>
      <c r="AT42" s="34">
        <v>72</v>
      </c>
      <c r="AU42" s="34">
        <v>11</v>
      </c>
      <c r="AV42" s="34">
        <v>24</v>
      </c>
      <c r="AW42" s="34">
        <v>48</v>
      </c>
      <c r="AX42" s="34">
        <v>12</v>
      </c>
      <c r="AY42" s="28" t="s">
        <v>87</v>
      </c>
      <c r="AZ42" s="36" t="s">
        <v>87</v>
      </c>
    </row>
    <row r="43" spans="1:53" ht="24" x14ac:dyDescent="0.25">
      <c r="A43" s="19">
        <v>76</v>
      </c>
      <c r="B43" s="38" t="s">
        <v>38</v>
      </c>
      <c r="C43" s="8" t="s">
        <v>45</v>
      </c>
      <c r="E43" s="19" t="s">
        <v>113</v>
      </c>
      <c r="F43" s="28" t="s">
        <v>42</v>
      </c>
      <c r="G43" s="27"/>
      <c r="H43" s="29">
        <v>64.19</v>
      </c>
      <c r="I43" s="29">
        <v>14.57</v>
      </c>
      <c r="J43" s="30">
        <v>0.53</v>
      </c>
      <c r="K43" s="29">
        <v>3.46</v>
      </c>
      <c r="L43" s="30">
        <v>0.09</v>
      </c>
      <c r="M43" s="29">
        <v>2.62</v>
      </c>
      <c r="N43" s="29">
        <v>0.86</v>
      </c>
      <c r="O43" s="29">
        <v>2.64</v>
      </c>
      <c r="P43" s="29">
        <v>4.34</v>
      </c>
      <c r="Q43" s="30">
        <v>9.9000000000000005E-2</v>
      </c>
      <c r="R43" s="39">
        <f t="shared" si="32"/>
        <v>93.399000000000001</v>
      </c>
      <c r="S43" s="31"/>
      <c r="T43" s="37"/>
      <c r="U43" s="29">
        <v>68.726645895566335</v>
      </c>
      <c r="V43" s="29">
        <v>15.599738755232925</v>
      </c>
      <c r="W43" s="30">
        <v>0.56745789569481475</v>
      </c>
      <c r="X43" s="29">
        <v>3.7045364511397336</v>
      </c>
      <c r="Y43" s="30">
        <v>9.6360774740628916E-2</v>
      </c>
      <c r="Z43" s="29">
        <v>2.8051692202271972</v>
      </c>
      <c r="AA43" s="29">
        <v>0.9207807364104541</v>
      </c>
      <c r="AB43" s="29">
        <v>2.8265827257251148</v>
      </c>
      <c r="AC43" s="29">
        <v>4.6467306930481058</v>
      </c>
      <c r="AD43" s="30">
        <v>0.10599685221469181</v>
      </c>
      <c r="AE43" s="29">
        <f t="shared" si="33"/>
        <v>99.999999999999986</v>
      </c>
      <c r="AF43" s="31"/>
      <c r="AG43" s="37"/>
      <c r="AH43" s="34">
        <v>13</v>
      </c>
      <c r="AI43" s="34">
        <v>15</v>
      </c>
      <c r="AJ43" s="34">
        <v>12</v>
      </c>
      <c r="AK43" s="34">
        <v>65</v>
      </c>
      <c r="AL43" s="34">
        <v>708</v>
      </c>
      <c r="AM43" s="34">
        <v>83</v>
      </c>
      <c r="AN43" s="34">
        <v>134</v>
      </c>
      <c r="AO43" s="34">
        <v>170</v>
      </c>
      <c r="AP43" s="34">
        <v>33</v>
      </c>
      <c r="AQ43" s="35">
        <v>12.2</v>
      </c>
      <c r="AR43" s="34">
        <v>17</v>
      </c>
      <c r="AS43" s="34">
        <v>19</v>
      </c>
      <c r="AT43" s="34">
        <v>57</v>
      </c>
      <c r="AU43" s="34">
        <v>12</v>
      </c>
      <c r="AV43" s="34">
        <v>31</v>
      </c>
      <c r="AW43" s="34">
        <v>43</v>
      </c>
      <c r="AX43" s="34">
        <v>12</v>
      </c>
      <c r="AY43" s="28" t="s">
        <v>87</v>
      </c>
      <c r="AZ43" s="36" t="s">
        <v>87</v>
      </c>
    </row>
    <row r="44" spans="1:53" ht="24" x14ac:dyDescent="0.25">
      <c r="A44" s="19">
        <v>77</v>
      </c>
      <c r="B44" s="38" t="s">
        <v>38</v>
      </c>
      <c r="C44" s="8" t="s">
        <v>45</v>
      </c>
      <c r="E44" s="19" t="s">
        <v>114</v>
      </c>
      <c r="F44" s="28" t="s">
        <v>42</v>
      </c>
      <c r="G44" s="27"/>
      <c r="H44" s="29">
        <v>62.54</v>
      </c>
      <c r="I44" s="29">
        <v>14.97</v>
      </c>
      <c r="J44" s="30">
        <v>0.57399999999999995</v>
      </c>
      <c r="K44" s="29">
        <v>4.99</v>
      </c>
      <c r="L44" s="30">
        <v>0.107</v>
      </c>
      <c r="M44" s="29">
        <v>3.17</v>
      </c>
      <c r="N44" s="29">
        <v>1.21</v>
      </c>
      <c r="O44" s="29">
        <v>1.94</v>
      </c>
      <c r="P44" s="29">
        <v>3.19</v>
      </c>
      <c r="Q44" s="30">
        <v>0.104</v>
      </c>
      <c r="R44" s="41">
        <f t="shared" si="32"/>
        <v>92.794999999999987</v>
      </c>
      <c r="S44" s="31"/>
      <c r="T44" s="37"/>
      <c r="U44" s="41">
        <v>67.395872622447342</v>
      </c>
      <c r="V44" s="41">
        <v>16.132334716310147</v>
      </c>
      <c r="W44" s="42">
        <v>0.61856781076566636</v>
      </c>
      <c r="X44" s="41">
        <v>5.3774449054367164</v>
      </c>
      <c r="Y44" s="42">
        <v>0.11530793685004581</v>
      </c>
      <c r="Z44" s="41">
        <v>3.4161323347163104</v>
      </c>
      <c r="AA44" s="41">
        <v>1.3039495662481817</v>
      </c>
      <c r="AB44" s="41">
        <v>2.0906298830755969</v>
      </c>
      <c r="AC44" s="41">
        <v>3.4376852201088424</v>
      </c>
      <c r="AD44" s="42">
        <v>0.11207500404116603</v>
      </c>
      <c r="AE44" s="29">
        <f t="shared" si="33"/>
        <v>100</v>
      </c>
      <c r="AF44" s="31"/>
      <c r="AG44" s="37"/>
      <c r="AH44" s="43">
        <v>10</v>
      </c>
      <c r="AI44" s="43">
        <v>11</v>
      </c>
      <c r="AJ44" s="43">
        <v>15</v>
      </c>
      <c r="AK44" s="43">
        <v>78</v>
      </c>
      <c r="AL44" s="43">
        <v>599</v>
      </c>
      <c r="AM44" s="43">
        <v>61</v>
      </c>
      <c r="AN44" s="43">
        <v>140</v>
      </c>
      <c r="AO44" s="43">
        <v>178</v>
      </c>
      <c r="AP44" s="43">
        <v>27</v>
      </c>
      <c r="AQ44" s="44">
        <v>13.1</v>
      </c>
      <c r="AR44" s="43">
        <v>19</v>
      </c>
      <c r="AS44" s="43">
        <v>21</v>
      </c>
      <c r="AT44" s="43">
        <v>71</v>
      </c>
      <c r="AU44" s="43">
        <v>13</v>
      </c>
      <c r="AV44" s="43">
        <v>25</v>
      </c>
      <c r="AW44" s="43">
        <v>51</v>
      </c>
      <c r="AX44" s="43">
        <v>10</v>
      </c>
      <c r="AY44" s="45" t="s">
        <v>87</v>
      </c>
      <c r="AZ44" s="46" t="s">
        <v>87</v>
      </c>
    </row>
    <row r="45" spans="1:53" x14ac:dyDescent="0.25">
      <c r="A45" s="27"/>
      <c r="B45" s="27"/>
      <c r="C45" s="8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Q45" s="27" t="s">
        <v>85</v>
      </c>
      <c r="R45" s="39">
        <f>AVERAGE(R34:R44)</f>
        <v>92.927272545454557</v>
      </c>
      <c r="S45" s="27" t="s">
        <v>116</v>
      </c>
      <c r="T45" s="37" t="s">
        <v>85</v>
      </c>
      <c r="U45" s="39">
        <f t="shared" ref="U45:AD45" si="34">AVERAGE(U34:U44)</f>
        <v>68.035131138911979</v>
      </c>
      <c r="V45" s="39">
        <f t="shared" si="34"/>
        <v>16.035795384118245</v>
      </c>
      <c r="W45" s="40">
        <f t="shared" si="34"/>
        <v>0.62202734693383888</v>
      </c>
      <c r="X45" s="39">
        <f t="shared" si="34"/>
        <v>4.4653473095081369</v>
      </c>
      <c r="Y45" s="40">
        <f t="shared" si="34"/>
        <v>8.3731270429523705E-2</v>
      </c>
      <c r="Z45" s="39">
        <f t="shared" si="34"/>
        <v>3.7866366380570309</v>
      </c>
      <c r="AA45" s="39">
        <f t="shared" si="34"/>
        <v>1.2805119304819685</v>
      </c>
      <c r="AB45" s="39">
        <f t="shared" si="34"/>
        <v>2.6516743287646416</v>
      </c>
      <c r="AC45" s="39">
        <f t="shared" si="34"/>
        <v>2.9167767336157122</v>
      </c>
      <c r="AD45" s="40">
        <f t="shared" si="34"/>
        <v>0.12236791917877859</v>
      </c>
      <c r="AE45" s="27"/>
      <c r="AF45" s="27"/>
      <c r="AG45" s="37" t="s">
        <v>85</v>
      </c>
      <c r="AH45" s="68">
        <f>AVERAGE(AH34:AH44)</f>
        <v>11.090909090909092</v>
      </c>
      <c r="AI45" s="68">
        <f t="shared" ref="AI45:AX45" si="35">AVERAGE(AI34:AI44)</f>
        <v>14.090909090909092</v>
      </c>
      <c r="AJ45" s="68">
        <f t="shared" si="35"/>
        <v>13.363636363636363</v>
      </c>
      <c r="AK45" s="68">
        <f t="shared" si="35"/>
        <v>74.545454545454547</v>
      </c>
      <c r="AL45" s="68">
        <f t="shared" si="35"/>
        <v>681</v>
      </c>
      <c r="AM45" s="68">
        <f t="shared" si="35"/>
        <v>87.727272727272734</v>
      </c>
      <c r="AN45" s="68">
        <f t="shared" si="35"/>
        <v>280.36363636363637</v>
      </c>
      <c r="AO45" s="68">
        <f t="shared" si="35"/>
        <v>174.18181818181819</v>
      </c>
      <c r="AP45" s="68">
        <f t="shared" si="35"/>
        <v>27.181818181818183</v>
      </c>
      <c r="AQ45" s="63">
        <f t="shared" si="35"/>
        <v>12.472727272727271</v>
      </c>
      <c r="AR45" s="68">
        <f t="shared" si="35"/>
        <v>17.636363636363637</v>
      </c>
      <c r="AS45" s="68">
        <f t="shared" si="35"/>
        <v>21.727272727272727</v>
      </c>
      <c r="AT45" s="68">
        <f t="shared" si="35"/>
        <v>58</v>
      </c>
      <c r="AU45" s="68">
        <f t="shared" si="35"/>
        <v>10.909090909090908</v>
      </c>
      <c r="AV45" s="68">
        <f t="shared" si="35"/>
        <v>23.272727272727273</v>
      </c>
      <c r="AW45" s="68">
        <f t="shared" si="35"/>
        <v>50.545454545454547</v>
      </c>
      <c r="AX45" s="68">
        <f t="shared" si="35"/>
        <v>10.454545454545455</v>
      </c>
      <c r="AY45" s="28" t="s">
        <v>87</v>
      </c>
      <c r="AZ45" s="36" t="s">
        <v>87</v>
      </c>
      <c r="BA45" s="2"/>
    </row>
    <row r="46" spans="1:53" ht="24.75" thickBot="1" x14ac:dyDescent="0.3">
      <c r="A46" s="50"/>
      <c r="B46" s="50"/>
      <c r="C46" s="5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 t="s">
        <v>86</v>
      </c>
      <c r="R46" s="54">
        <f>STDEV(R34:R44)</f>
        <v>3.5957120490788848</v>
      </c>
      <c r="S46" s="50"/>
      <c r="T46" s="55" t="s">
        <v>86</v>
      </c>
      <c r="U46" s="54">
        <f t="shared" ref="U46:AD46" si="36">STDEV(U34:U44)</f>
        <v>2.9252524530753403</v>
      </c>
      <c r="V46" s="54">
        <f t="shared" si="36"/>
        <v>0.59349821311380424</v>
      </c>
      <c r="W46" s="53">
        <f t="shared" si="36"/>
        <v>0.11384926155038316</v>
      </c>
      <c r="X46" s="54">
        <f t="shared" si="36"/>
        <v>1.1618018664485412</v>
      </c>
      <c r="Y46" s="53">
        <f t="shared" si="36"/>
        <v>3.7964549763136304E-2</v>
      </c>
      <c r="Z46" s="54">
        <f t="shared" si="36"/>
        <v>1.1325721703969416</v>
      </c>
      <c r="AA46" s="54">
        <f t="shared" si="36"/>
        <v>0.65608139500343288</v>
      </c>
      <c r="AB46" s="54">
        <f t="shared" si="36"/>
        <v>0.41938152403833256</v>
      </c>
      <c r="AC46" s="54">
        <f t="shared" si="36"/>
        <v>0.81062797189189595</v>
      </c>
      <c r="AD46" s="53">
        <f t="shared" si="36"/>
        <v>2.4320655302493267E-2</v>
      </c>
      <c r="AE46" s="50"/>
      <c r="AF46" s="50"/>
      <c r="AG46" s="55" t="s">
        <v>86</v>
      </c>
      <c r="AH46" s="56">
        <f>STDEV(AH34:AH44)</f>
        <v>1.3751033019046601</v>
      </c>
      <c r="AI46" s="56">
        <f t="shared" ref="AI46:AX46" si="37">STDEV(AI34:AI44)</f>
        <v>4.5487260953929836</v>
      </c>
      <c r="AJ46" s="56">
        <f t="shared" si="37"/>
        <v>4.9451537341669622</v>
      </c>
      <c r="AK46" s="56">
        <f t="shared" si="37"/>
        <v>29.008149325193553</v>
      </c>
      <c r="AL46" s="56">
        <f t="shared" si="37"/>
        <v>104.78167778767431</v>
      </c>
      <c r="AM46" s="56">
        <f t="shared" si="37"/>
        <v>21.438707559416503</v>
      </c>
      <c r="AN46" s="56">
        <f t="shared" si="37"/>
        <v>158.13239562295431</v>
      </c>
      <c r="AO46" s="56">
        <f t="shared" si="37"/>
        <v>6.5699038321452141</v>
      </c>
      <c r="AP46" s="56">
        <f t="shared" si="37"/>
        <v>2.6764970322487494</v>
      </c>
      <c r="AQ46" s="57">
        <f t="shared" si="37"/>
        <v>1.9885124636727418</v>
      </c>
      <c r="AR46" s="56">
        <f t="shared" si="37"/>
        <v>2.4196167991120929</v>
      </c>
      <c r="AS46" s="56">
        <f t="shared" si="37"/>
        <v>4.0765404227336939</v>
      </c>
      <c r="AT46" s="56">
        <f t="shared" si="37"/>
        <v>13.137731919931994</v>
      </c>
      <c r="AU46" s="56">
        <f t="shared" si="37"/>
        <v>1.4459976109624453</v>
      </c>
      <c r="AV46" s="56">
        <f t="shared" si="37"/>
        <v>6.7541233197345312</v>
      </c>
      <c r="AW46" s="56">
        <f t="shared" si="37"/>
        <v>9.595453468842793</v>
      </c>
      <c r="AX46" s="56">
        <f t="shared" si="37"/>
        <v>1.5724907862137936</v>
      </c>
      <c r="AY46" s="51" t="s">
        <v>87</v>
      </c>
      <c r="AZ46" s="58" t="s">
        <v>87</v>
      </c>
      <c r="BA46" s="2"/>
    </row>
    <row r="47" spans="1:53" x14ac:dyDescent="0.25">
      <c r="A47" s="27"/>
      <c r="B47" s="27"/>
      <c r="C47" s="8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71"/>
      <c r="R47" s="69"/>
      <c r="S47" s="27"/>
      <c r="T47" s="27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27"/>
      <c r="AF47" s="27"/>
      <c r="AG47" s="27"/>
      <c r="AH47" s="68"/>
      <c r="AI47" s="68"/>
      <c r="AJ47" s="68"/>
      <c r="AK47" s="68"/>
      <c r="AL47" s="68"/>
      <c r="AM47" s="68"/>
      <c r="AN47" s="68"/>
      <c r="AO47" s="68"/>
      <c r="AP47" s="68"/>
      <c r="AQ47" s="63"/>
      <c r="AR47" s="27"/>
      <c r="AS47" s="27"/>
      <c r="AT47" s="27"/>
      <c r="AU47" s="27"/>
      <c r="AV47" s="27"/>
      <c r="AW47" s="27"/>
      <c r="AX47" s="27"/>
      <c r="AY47" s="27"/>
      <c r="AZ47" s="66"/>
      <c r="BA47" s="2"/>
    </row>
    <row r="48" spans="1:53" ht="24" x14ac:dyDescent="0.25">
      <c r="A48" s="19">
        <v>14</v>
      </c>
      <c r="B48" s="19" t="s">
        <v>46</v>
      </c>
      <c r="C48" s="8" t="s">
        <v>117</v>
      </c>
      <c r="E48" s="19" t="s">
        <v>119</v>
      </c>
      <c r="F48" s="61" t="s">
        <v>47</v>
      </c>
      <c r="G48" s="27"/>
      <c r="H48" s="39">
        <v>54.479689999999998</v>
      </c>
      <c r="I48" s="39">
        <v>17.558539999999997</v>
      </c>
      <c r="J48" s="40">
        <v>1.09297</v>
      </c>
      <c r="K48" s="39">
        <v>7.5084999999999997</v>
      </c>
      <c r="L48" s="40">
        <v>0.1905</v>
      </c>
      <c r="M48" s="39">
        <v>8.5825700000000005</v>
      </c>
      <c r="N48" s="39">
        <v>4.23088</v>
      </c>
      <c r="O48" s="39">
        <v>0.45593</v>
      </c>
      <c r="P48" s="39">
        <v>2.9596599999999995</v>
      </c>
      <c r="Q48" s="40">
        <v>0.23275000000000001</v>
      </c>
      <c r="R48" s="39">
        <f t="shared" ref="R48:R71" si="38">SUM(H48:Q48)</f>
        <v>97.291989999999984</v>
      </c>
      <c r="S48" s="27"/>
      <c r="T48" s="72"/>
      <c r="U48" s="39">
        <v>55.996069152249831</v>
      </c>
      <c r="V48" s="39">
        <v>18.047261650213954</v>
      </c>
      <c r="W48" s="40">
        <v>1.1233915556666072</v>
      </c>
      <c r="X48" s="39">
        <v>7.7174904121089511</v>
      </c>
      <c r="Y48" s="40">
        <v>0.19580234714080777</v>
      </c>
      <c r="Z48" s="39">
        <v>8.8214559081379669</v>
      </c>
      <c r="AA48" s="39">
        <v>4.3486416507669334</v>
      </c>
      <c r="AB48" s="39">
        <v>0.46862028415699997</v>
      </c>
      <c r="AC48" s="39">
        <v>3.0420387125394384</v>
      </c>
      <c r="AD48" s="40">
        <v>0.2392283270184935</v>
      </c>
      <c r="AE48" s="29">
        <f t="shared" ref="AE48:AE71" si="39">SUM(U48:AD48)</f>
        <v>99.999999999999986</v>
      </c>
      <c r="AF48" s="27"/>
      <c r="AG48" s="37"/>
      <c r="AH48" s="62">
        <v>25.3</v>
      </c>
      <c r="AI48" s="62">
        <v>43.1</v>
      </c>
      <c r="AJ48" s="62">
        <v>25</v>
      </c>
      <c r="AK48" s="62">
        <v>209.5</v>
      </c>
      <c r="AL48" s="62">
        <v>715.7</v>
      </c>
      <c r="AM48" s="62">
        <v>22.5</v>
      </c>
      <c r="AN48" s="62">
        <v>465.2</v>
      </c>
      <c r="AO48" s="62">
        <v>115.5</v>
      </c>
      <c r="AP48" s="62">
        <v>20.7</v>
      </c>
      <c r="AQ48" s="63">
        <v>9.3000000000000007</v>
      </c>
      <c r="AR48" s="62">
        <v>17.600000000000001</v>
      </c>
      <c r="AS48" s="62">
        <v>46.6</v>
      </c>
      <c r="AT48" s="62">
        <v>74.5</v>
      </c>
      <c r="AU48" s="62">
        <v>5.7</v>
      </c>
      <c r="AV48" s="62">
        <v>17.899999999999999</v>
      </c>
      <c r="AW48" s="62">
        <v>37.700000000000003</v>
      </c>
      <c r="AX48" s="62">
        <v>2.7</v>
      </c>
      <c r="AY48" s="62">
        <v>21.7</v>
      </c>
      <c r="AZ48" s="36" t="s">
        <v>87</v>
      </c>
      <c r="BA48" s="2"/>
    </row>
    <row r="49" spans="1:53" ht="24" x14ac:dyDescent="0.25">
      <c r="A49" s="19">
        <v>15</v>
      </c>
      <c r="B49" s="19" t="s">
        <v>46</v>
      </c>
      <c r="C49" s="8" t="s">
        <v>117</v>
      </c>
      <c r="E49" s="19" t="s">
        <v>120</v>
      </c>
      <c r="F49" s="61" t="s">
        <v>47</v>
      </c>
      <c r="G49" s="27"/>
      <c r="H49" s="39">
        <v>56.87274</v>
      </c>
      <c r="I49" s="39">
        <v>16.505699999999997</v>
      </c>
      <c r="J49" s="40">
        <v>1.1234999999999999</v>
      </c>
      <c r="K49" s="39">
        <v>8.0698300000000014</v>
      </c>
      <c r="L49" s="40">
        <v>0.15604000000000001</v>
      </c>
      <c r="M49" s="39">
        <v>7.1872400000000001</v>
      </c>
      <c r="N49" s="39">
        <v>3.5480200000000002</v>
      </c>
      <c r="O49" s="39">
        <v>1.8017099999999999</v>
      </c>
      <c r="P49" s="39">
        <v>2.9106499999999995</v>
      </c>
      <c r="Q49" s="40">
        <v>0.18959999999999999</v>
      </c>
      <c r="R49" s="39">
        <f t="shared" si="38"/>
        <v>98.36502999999999</v>
      </c>
      <c r="S49" s="27"/>
      <c r="T49" s="72"/>
      <c r="U49" s="39">
        <v>57.818041857147627</v>
      </c>
      <c r="V49" s="39">
        <v>16.78004705736916</v>
      </c>
      <c r="W49" s="40">
        <v>1.1421740894935843</v>
      </c>
      <c r="X49" s="39">
        <v>8.2039614887565762</v>
      </c>
      <c r="Y49" s="40">
        <v>0.15863359583852152</v>
      </c>
      <c r="Z49" s="39">
        <v>7.3067016492851531</v>
      </c>
      <c r="AA49" s="39">
        <v>3.6069928909702069</v>
      </c>
      <c r="AB49" s="39">
        <v>1.8316568569483631</v>
      </c>
      <c r="AC49" s="39">
        <v>2.9590289395500675</v>
      </c>
      <c r="AD49" s="40">
        <v>0.19275140842722172</v>
      </c>
      <c r="AE49" s="29">
        <f t="shared" si="39"/>
        <v>99.999989833786472</v>
      </c>
      <c r="AF49" s="27"/>
      <c r="AG49" s="37"/>
      <c r="AH49" s="62">
        <v>18.7</v>
      </c>
      <c r="AI49" s="62">
        <v>42.5</v>
      </c>
      <c r="AJ49" s="62">
        <v>25.4</v>
      </c>
      <c r="AK49" s="62">
        <v>219</v>
      </c>
      <c r="AL49" s="62">
        <v>519.1</v>
      </c>
      <c r="AM49" s="62">
        <v>61.6</v>
      </c>
      <c r="AN49" s="62">
        <v>263.2</v>
      </c>
      <c r="AO49" s="62">
        <v>163.9</v>
      </c>
      <c r="AP49" s="62">
        <v>25.1</v>
      </c>
      <c r="AQ49" s="63">
        <v>8.4</v>
      </c>
      <c r="AR49" s="62">
        <v>19.5</v>
      </c>
      <c r="AS49" s="62">
        <v>45.3</v>
      </c>
      <c r="AT49" s="62">
        <v>79</v>
      </c>
      <c r="AU49" s="62">
        <v>7.9</v>
      </c>
      <c r="AV49" s="62">
        <v>19.2</v>
      </c>
      <c r="AW49" s="62">
        <v>40.5</v>
      </c>
      <c r="AX49" s="62">
        <v>5.5</v>
      </c>
      <c r="AY49" s="62">
        <v>21.7</v>
      </c>
      <c r="AZ49" s="36" t="s">
        <v>87</v>
      </c>
      <c r="BA49" s="2"/>
    </row>
    <row r="50" spans="1:53" ht="24" x14ac:dyDescent="0.25">
      <c r="A50" s="38">
        <v>16</v>
      </c>
      <c r="B50" s="19" t="s">
        <v>46</v>
      </c>
      <c r="C50" s="8" t="s">
        <v>117</v>
      </c>
      <c r="E50" s="19" t="s">
        <v>121</v>
      </c>
      <c r="F50" s="61" t="s">
        <v>48</v>
      </c>
      <c r="G50" s="27"/>
      <c r="H50" s="39">
        <v>58.209999000000003</v>
      </c>
      <c r="I50" s="39">
        <v>21.15</v>
      </c>
      <c r="J50" s="40">
        <v>0.84899999999999998</v>
      </c>
      <c r="K50" s="39">
        <v>5.87</v>
      </c>
      <c r="L50" s="40">
        <v>0.12</v>
      </c>
      <c r="M50" s="39">
        <v>7.28</v>
      </c>
      <c r="N50" s="39">
        <v>1.64</v>
      </c>
      <c r="O50" s="39">
        <v>1.64</v>
      </c>
      <c r="P50" s="39">
        <v>4.5599999999999996</v>
      </c>
      <c r="Q50" s="40">
        <v>0.33100000000000002</v>
      </c>
      <c r="R50" s="39">
        <f t="shared" si="38"/>
        <v>101.64999900000002</v>
      </c>
      <c r="S50" s="27"/>
      <c r="T50" s="37"/>
      <c r="U50" s="39">
        <v>57.26512500998647</v>
      </c>
      <c r="V50" s="39">
        <v>20.806689825938903</v>
      </c>
      <c r="W50" s="40">
        <v>0.83521889655896575</v>
      </c>
      <c r="X50" s="39">
        <v>5.7747172235584561</v>
      </c>
      <c r="Y50" s="40">
        <v>0.11805214085639093</v>
      </c>
      <c r="Z50" s="39">
        <v>7.1618298786210497</v>
      </c>
      <c r="AA50" s="39">
        <v>1.6133792583706761</v>
      </c>
      <c r="AB50" s="39">
        <v>1.6133792583706761</v>
      </c>
      <c r="AC50" s="39">
        <v>4.4859813525428551</v>
      </c>
      <c r="AD50" s="40">
        <v>0.32562715519554503</v>
      </c>
      <c r="AE50" s="29">
        <f t="shared" si="39"/>
        <v>99.999999999999986</v>
      </c>
      <c r="AF50" s="27"/>
      <c r="AG50" s="37"/>
      <c r="AH50" s="62">
        <v>1</v>
      </c>
      <c r="AI50" s="62">
        <v>0</v>
      </c>
      <c r="AJ50" s="62">
        <v>9</v>
      </c>
      <c r="AK50" s="62">
        <v>60</v>
      </c>
      <c r="AL50" s="62">
        <v>644</v>
      </c>
      <c r="AM50" s="62">
        <v>33</v>
      </c>
      <c r="AN50" s="62">
        <v>408</v>
      </c>
      <c r="AO50" s="62">
        <v>139</v>
      </c>
      <c r="AP50" s="62">
        <v>29</v>
      </c>
      <c r="AQ50" s="63">
        <v>11.1</v>
      </c>
      <c r="AR50" s="62">
        <v>19</v>
      </c>
      <c r="AS50" s="62">
        <v>30</v>
      </c>
      <c r="AT50" s="62">
        <v>59</v>
      </c>
      <c r="AU50" s="62">
        <v>7</v>
      </c>
      <c r="AV50" s="62">
        <v>13</v>
      </c>
      <c r="AW50" s="62">
        <v>52</v>
      </c>
      <c r="AX50" s="62">
        <v>5</v>
      </c>
      <c r="AY50" s="28" t="s">
        <v>87</v>
      </c>
      <c r="AZ50" s="36" t="s">
        <v>87</v>
      </c>
      <c r="BA50" s="2"/>
    </row>
    <row r="51" spans="1:53" ht="24" x14ac:dyDescent="0.25">
      <c r="A51" s="38">
        <v>18</v>
      </c>
      <c r="B51" s="19" t="s">
        <v>46</v>
      </c>
      <c r="C51" s="8" t="s">
        <v>117</v>
      </c>
      <c r="E51" s="19" t="s">
        <v>122</v>
      </c>
      <c r="F51" s="61" t="s">
        <v>49</v>
      </c>
      <c r="G51" s="27"/>
      <c r="H51" s="39">
        <v>51.360000999999997</v>
      </c>
      <c r="I51" s="39">
        <v>18.66</v>
      </c>
      <c r="J51" s="40">
        <v>1.385</v>
      </c>
      <c r="K51" s="39">
        <v>10.27</v>
      </c>
      <c r="L51" s="40">
        <v>0.19</v>
      </c>
      <c r="M51" s="39">
        <v>10.01</v>
      </c>
      <c r="N51" s="39">
        <v>4.24</v>
      </c>
      <c r="O51" s="39">
        <v>0.75</v>
      </c>
      <c r="P51" s="39">
        <v>2.89</v>
      </c>
      <c r="Q51" s="40">
        <v>0.219</v>
      </c>
      <c r="R51" s="39">
        <f t="shared" si="38"/>
        <v>99.974000999999987</v>
      </c>
      <c r="S51" s="27"/>
      <c r="T51" s="37"/>
      <c r="U51" s="39">
        <v>51.373357559231827</v>
      </c>
      <c r="V51" s="39">
        <v>18.664852675046987</v>
      </c>
      <c r="W51" s="40">
        <v>1.3853601797931445</v>
      </c>
      <c r="X51" s="39">
        <v>10.272670791679129</v>
      </c>
      <c r="Y51" s="40">
        <v>0.19004941094635197</v>
      </c>
      <c r="Z51" s="39">
        <v>10.012603176699912</v>
      </c>
      <c r="AA51" s="39">
        <v>4.2411026442764861</v>
      </c>
      <c r="AB51" s="39">
        <v>0.7501950432092841</v>
      </c>
      <c r="AC51" s="39">
        <v>2.8907515664997745</v>
      </c>
      <c r="AD51" s="40">
        <v>0.21905695261711094</v>
      </c>
      <c r="AE51" s="29">
        <f t="shared" si="39"/>
        <v>100</v>
      </c>
      <c r="AF51" s="27"/>
      <c r="AG51" s="37"/>
      <c r="AH51" s="62">
        <v>2</v>
      </c>
      <c r="AI51" s="62">
        <v>23</v>
      </c>
      <c r="AJ51" s="62">
        <v>32</v>
      </c>
      <c r="AK51" s="62">
        <v>315</v>
      </c>
      <c r="AL51" s="62">
        <v>257</v>
      </c>
      <c r="AM51" s="62">
        <v>18</v>
      </c>
      <c r="AN51" s="62">
        <v>344</v>
      </c>
      <c r="AO51" s="62">
        <v>88</v>
      </c>
      <c r="AP51" s="62">
        <v>25</v>
      </c>
      <c r="AQ51" s="63">
        <v>4.0999999999999996</v>
      </c>
      <c r="AR51" s="62">
        <v>21</v>
      </c>
      <c r="AS51" s="62">
        <v>40</v>
      </c>
      <c r="AT51" s="62">
        <v>90</v>
      </c>
      <c r="AU51" s="62">
        <v>4</v>
      </c>
      <c r="AV51" s="62">
        <v>0</v>
      </c>
      <c r="AW51" s="62">
        <v>23</v>
      </c>
      <c r="AX51" s="62">
        <v>3</v>
      </c>
      <c r="AY51" s="28" t="s">
        <v>87</v>
      </c>
      <c r="AZ51" s="36" t="s">
        <v>87</v>
      </c>
      <c r="BA51" s="2"/>
    </row>
    <row r="52" spans="1:53" ht="24" x14ac:dyDescent="0.25">
      <c r="A52" s="38">
        <v>19</v>
      </c>
      <c r="B52" s="19" t="s">
        <v>46</v>
      </c>
      <c r="C52" s="8" t="s">
        <v>117</v>
      </c>
      <c r="E52" s="19" t="s">
        <v>123</v>
      </c>
      <c r="F52" s="61" t="s">
        <v>50</v>
      </c>
      <c r="G52" s="27"/>
      <c r="H52" s="39">
        <v>56.389999000000003</v>
      </c>
      <c r="I52" s="39">
        <v>19.68</v>
      </c>
      <c r="J52" s="40">
        <v>1.089</v>
      </c>
      <c r="K52" s="39">
        <v>7.29</v>
      </c>
      <c r="L52" s="40">
        <v>0.216</v>
      </c>
      <c r="M52" s="39">
        <v>7.57</v>
      </c>
      <c r="N52" s="39">
        <v>2.66</v>
      </c>
      <c r="O52" s="39">
        <v>1.49</v>
      </c>
      <c r="P52" s="39">
        <v>3.87</v>
      </c>
      <c r="Q52" s="40">
        <v>0.35899999999999999</v>
      </c>
      <c r="R52" s="39">
        <f t="shared" si="38"/>
        <v>100.61399899999998</v>
      </c>
      <c r="S52" s="27"/>
      <c r="T52" s="37"/>
      <c r="U52" s="39">
        <v>56.045877870334941</v>
      </c>
      <c r="V52" s="39">
        <v>19.559902394894376</v>
      </c>
      <c r="W52" s="40">
        <v>1.0823543550833321</v>
      </c>
      <c r="X52" s="39">
        <v>7.2455126249380086</v>
      </c>
      <c r="Y52" s="40">
        <v>0.21468185555371877</v>
      </c>
      <c r="Z52" s="39">
        <v>7.5238039191743109</v>
      </c>
      <c r="AA52" s="39">
        <v>2.6437672952448699</v>
      </c>
      <c r="AB52" s="39">
        <v>1.4809072443288933</v>
      </c>
      <c r="AC52" s="39">
        <v>3.8463832453374613</v>
      </c>
      <c r="AD52" s="40">
        <v>0.35680919511011588</v>
      </c>
      <c r="AE52" s="29">
        <f t="shared" si="39"/>
        <v>100.00000000000003</v>
      </c>
      <c r="AF52" s="27"/>
      <c r="AG52" s="37"/>
      <c r="AH52" s="62">
        <v>1</v>
      </c>
      <c r="AI52" s="62">
        <v>3</v>
      </c>
      <c r="AJ52" s="62">
        <v>18</v>
      </c>
      <c r="AK52" s="62">
        <v>120</v>
      </c>
      <c r="AL52" s="62">
        <v>559</v>
      </c>
      <c r="AM52" s="62">
        <v>44</v>
      </c>
      <c r="AN52" s="62">
        <v>383</v>
      </c>
      <c r="AO52" s="62">
        <v>133</v>
      </c>
      <c r="AP52" s="62">
        <v>31</v>
      </c>
      <c r="AQ52" s="63">
        <v>10</v>
      </c>
      <c r="AR52" s="62">
        <v>18</v>
      </c>
      <c r="AS52" s="62">
        <v>26</v>
      </c>
      <c r="AT52" s="62">
        <v>76</v>
      </c>
      <c r="AU52" s="62">
        <v>15</v>
      </c>
      <c r="AV52" s="62">
        <v>12</v>
      </c>
      <c r="AW52" s="62">
        <v>43</v>
      </c>
      <c r="AX52" s="62">
        <v>5</v>
      </c>
      <c r="AY52" s="28" t="s">
        <v>87</v>
      </c>
      <c r="AZ52" s="36" t="s">
        <v>87</v>
      </c>
      <c r="BA52" s="2"/>
    </row>
    <row r="53" spans="1:53" s="2" customFormat="1" ht="24" x14ac:dyDescent="0.25">
      <c r="A53" s="38">
        <v>20</v>
      </c>
      <c r="B53" s="19" t="s">
        <v>46</v>
      </c>
      <c r="C53" s="8" t="s">
        <v>117</v>
      </c>
      <c r="D53" s="38"/>
      <c r="E53" s="19" t="s">
        <v>124</v>
      </c>
      <c r="F53" s="61" t="s">
        <v>48</v>
      </c>
      <c r="G53" s="27"/>
      <c r="H53" s="39">
        <v>51.360000999999997</v>
      </c>
      <c r="I53" s="39">
        <v>18.66</v>
      </c>
      <c r="J53" s="40">
        <v>1.385</v>
      </c>
      <c r="K53" s="39">
        <v>10.27</v>
      </c>
      <c r="L53" s="40">
        <v>0.19</v>
      </c>
      <c r="M53" s="39">
        <v>10.01</v>
      </c>
      <c r="N53" s="39">
        <v>4.24</v>
      </c>
      <c r="O53" s="39">
        <v>0.75</v>
      </c>
      <c r="P53" s="39">
        <v>2.89</v>
      </c>
      <c r="Q53" s="40">
        <v>0.219</v>
      </c>
      <c r="R53" s="39">
        <f t="shared" si="38"/>
        <v>99.974000999999987</v>
      </c>
      <c r="S53" s="27"/>
      <c r="T53" s="37"/>
      <c r="U53" s="39">
        <v>51.373357559231827</v>
      </c>
      <c r="V53" s="39">
        <v>18.664852675046987</v>
      </c>
      <c r="W53" s="40">
        <v>1.3853601797931445</v>
      </c>
      <c r="X53" s="39">
        <v>10.272670791679129</v>
      </c>
      <c r="Y53" s="40">
        <v>0.19004941094635197</v>
      </c>
      <c r="Z53" s="39">
        <v>10.012603176699912</v>
      </c>
      <c r="AA53" s="39">
        <v>4.2411026442764861</v>
      </c>
      <c r="AB53" s="39">
        <v>0.7501950432092841</v>
      </c>
      <c r="AC53" s="39">
        <v>2.8907515664997745</v>
      </c>
      <c r="AD53" s="40">
        <v>0.21905695261711094</v>
      </c>
      <c r="AE53" s="29">
        <f t="shared" si="39"/>
        <v>100</v>
      </c>
      <c r="AF53" s="27"/>
      <c r="AG53" s="37"/>
      <c r="AH53" s="62">
        <v>2</v>
      </c>
      <c r="AI53" s="62">
        <v>23</v>
      </c>
      <c r="AJ53" s="62">
        <v>32</v>
      </c>
      <c r="AK53" s="62">
        <v>315</v>
      </c>
      <c r="AL53" s="62">
        <v>257</v>
      </c>
      <c r="AM53" s="62">
        <v>18</v>
      </c>
      <c r="AN53" s="62">
        <v>344</v>
      </c>
      <c r="AO53" s="62">
        <v>88</v>
      </c>
      <c r="AP53" s="62">
        <v>25</v>
      </c>
      <c r="AQ53" s="63">
        <v>4.0999999999999996</v>
      </c>
      <c r="AR53" s="62">
        <v>21</v>
      </c>
      <c r="AS53" s="62">
        <v>40</v>
      </c>
      <c r="AT53" s="62">
        <v>90</v>
      </c>
      <c r="AU53" s="62">
        <v>4</v>
      </c>
      <c r="AV53" s="62">
        <v>0</v>
      </c>
      <c r="AW53" s="62">
        <v>23</v>
      </c>
      <c r="AX53" s="62">
        <v>3</v>
      </c>
      <c r="AY53" s="28" t="s">
        <v>87</v>
      </c>
      <c r="AZ53" s="36" t="s">
        <v>87</v>
      </c>
    </row>
    <row r="54" spans="1:53" s="2" customFormat="1" ht="24" x14ac:dyDescent="0.25">
      <c r="A54" s="38">
        <v>21</v>
      </c>
      <c r="B54" s="19" t="s">
        <v>46</v>
      </c>
      <c r="C54" s="8" t="s">
        <v>117</v>
      </c>
      <c r="D54" s="38"/>
      <c r="E54" s="19" t="s">
        <v>125</v>
      </c>
      <c r="F54" s="61" t="s">
        <v>48</v>
      </c>
      <c r="G54" s="27"/>
      <c r="H54" s="39">
        <v>55.290000999999997</v>
      </c>
      <c r="I54" s="39">
        <v>18.23</v>
      </c>
      <c r="J54" s="40">
        <v>1.0469999999999999</v>
      </c>
      <c r="K54" s="39">
        <v>8.86</v>
      </c>
      <c r="L54" s="40">
        <v>0.153</v>
      </c>
      <c r="M54" s="39">
        <v>7.47</v>
      </c>
      <c r="N54" s="39">
        <v>3.53</v>
      </c>
      <c r="O54" s="39">
        <v>1.32</v>
      </c>
      <c r="P54" s="39">
        <v>3.64</v>
      </c>
      <c r="Q54" s="40">
        <v>0.22900000000000001</v>
      </c>
      <c r="R54" s="39">
        <f t="shared" si="38"/>
        <v>99.769000999999989</v>
      </c>
      <c r="S54" s="27"/>
      <c r="T54" s="37"/>
      <c r="U54" s="39">
        <v>55.418016062925197</v>
      </c>
      <c r="V54" s="39">
        <v>18.272208619188241</v>
      </c>
      <c r="W54" s="40">
        <v>1.0494241593137732</v>
      </c>
      <c r="X54" s="39">
        <v>8.8805138982999345</v>
      </c>
      <c r="Y54" s="40">
        <v>0.15335424677651127</v>
      </c>
      <c r="Z54" s="39">
        <v>7.4872955779120218</v>
      </c>
      <c r="AA54" s="39">
        <v>3.5381731445822542</v>
      </c>
      <c r="AB54" s="39">
        <v>1.323056246699313</v>
      </c>
      <c r="AC54" s="39">
        <v>3.6484278318071968</v>
      </c>
      <c r="AD54" s="40">
        <v>0.22953021249556269</v>
      </c>
      <c r="AE54" s="29">
        <f t="shared" si="39"/>
        <v>100.00000000000001</v>
      </c>
      <c r="AF54" s="27"/>
      <c r="AG54" s="37"/>
      <c r="AH54" s="62">
        <v>3</v>
      </c>
      <c r="AI54" s="62">
        <v>9</v>
      </c>
      <c r="AJ54" s="62">
        <v>21</v>
      </c>
      <c r="AK54" s="62">
        <v>195</v>
      </c>
      <c r="AL54" s="62">
        <v>533</v>
      </c>
      <c r="AM54" s="62">
        <v>34</v>
      </c>
      <c r="AN54" s="62">
        <v>341</v>
      </c>
      <c r="AO54" s="62">
        <v>112</v>
      </c>
      <c r="AP54" s="62">
        <v>25</v>
      </c>
      <c r="AQ54" s="63">
        <v>8.6</v>
      </c>
      <c r="AR54" s="62">
        <v>21</v>
      </c>
      <c r="AS54" s="62">
        <v>28</v>
      </c>
      <c r="AT54" s="62">
        <v>79</v>
      </c>
      <c r="AU54" s="62">
        <v>6</v>
      </c>
      <c r="AV54" s="62">
        <v>11</v>
      </c>
      <c r="AW54" s="62">
        <v>48</v>
      </c>
      <c r="AX54" s="62">
        <v>6</v>
      </c>
      <c r="AY54" s="28" t="s">
        <v>87</v>
      </c>
      <c r="AZ54" s="36" t="s">
        <v>87</v>
      </c>
    </row>
    <row r="55" spans="1:53" s="2" customFormat="1" ht="24" x14ac:dyDescent="0.25">
      <c r="A55" s="38">
        <v>22</v>
      </c>
      <c r="B55" s="19" t="s">
        <v>46</v>
      </c>
      <c r="C55" s="8" t="s">
        <v>117</v>
      </c>
      <c r="D55" s="38"/>
      <c r="E55" s="19" t="s">
        <v>126</v>
      </c>
      <c r="F55" s="61" t="s">
        <v>48</v>
      </c>
      <c r="G55" s="27"/>
      <c r="H55" s="39">
        <v>56.529998999999997</v>
      </c>
      <c r="I55" s="39">
        <v>17.459999</v>
      </c>
      <c r="J55" s="40">
        <v>1.2769999999999999</v>
      </c>
      <c r="K55" s="39">
        <v>9.01</v>
      </c>
      <c r="L55" s="40">
        <v>0.22</v>
      </c>
      <c r="M55" s="39">
        <v>7.13</v>
      </c>
      <c r="N55" s="39">
        <v>3.3</v>
      </c>
      <c r="O55" s="39">
        <v>1.74</v>
      </c>
      <c r="P55" s="39">
        <v>3.68</v>
      </c>
      <c r="Q55" s="40">
        <v>0.26200000000000001</v>
      </c>
      <c r="R55" s="39">
        <f t="shared" si="38"/>
        <v>100.608998</v>
      </c>
      <c r="S55" s="27"/>
      <c r="T55" s="37"/>
      <c r="U55" s="39">
        <v>56.187816322353193</v>
      </c>
      <c r="V55" s="39">
        <v>17.354311589506139</v>
      </c>
      <c r="W55" s="40">
        <v>1.2692701700497999</v>
      </c>
      <c r="X55" s="39">
        <v>8.9554614190671096</v>
      </c>
      <c r="Y55" s="40">
        <v>0.21866831433904152</v>
      </c>
      <c r="Z55" s="39">
        <v>7.0868412783516641</v>
      </c>
      <c r="AA55" s="39">
        <v>3.2800247150856228</v>
      </c>
      <c r="AB55" s="39">
        <v>1.7294675770451466</v>
      </c>
      <c r="AC55" s="39">
        <v>3.6577245307621493</v>
      </c>
      <c r="AD55" s="40">
        <v>0.26041408344013128</v>
      </c>
      <c r="AE55" s="29">
        <f t="shared" si="39"/>
        <v>99.999999999999972</v>
      </c>
      <c r="AF55" s="27"/>
      <c r="AG55" s="37"/>
      <c r="AH55" s="62">
        <v>0</v>
      </c>
      <c r="AI55" s="62">
        <v>4</v>
      </c>
      <c r="AJ55" s="62">
        <v>19</v>
      </c>
      <c r="AK55" s="62">
        <v>194</v>
      </c>
      <c r="AL55" s="62">
        <v>567</v>
      </c>
      <c r="AM55" s="62">
        <v>52</v>
      </c>
      <c r="AN55" s="62">
        <v>328</v>
      </c>
      <c r="AO55" s="62">
        <v>142</v>
      </c>
      <c r="AP55" s="62">
        <v>34</v>
      </c>
      <c r="AQ55" s="63">
        <v>11.1</v>
      </c>
      <c r="AR55" s="62">
        <v>19</v>
      </c>
      <c r="AS55" s="62">
        <v>7</v>
      </c>
      <c r="AT55" s="62">
        <v>81</v>
      </c>
      <c r="AU55" s="62">
        <v>7</v>
      </c>
      <c r="AV55" s="62">
        <v>19</v>
      </c>
      <c r="AW55" s="62">
        <v>63</v>
      </c>
      <c r="AX55" s="62">
        <v>7</v>
      </c>
      <c r="AY55" s="28" t="s">
        <v>87</v>
      </c>
      <c r="AZ55" s="36" t="s">
        <v>87</v>
      </c>
    </row>
    <row r="56" spans="1:53" s="2" customFormat="1" ht="24" x14ac:dyDescent="0.25">
      <c r="A56" s="38">
        <v>23</v>
      </c>
      <c r="B56" s="19" t="s">
        <v>46</v>
      </c>
      <c r="C56" s="8" t="s">
        <v>117</v>
      </c>
      <c r="D56" s="38"/>
      <c r="E56" s="19" t="s">
        <v>127</v>
      </c>
      <c r="F56" s="61" t="s">
        <v>48</v>
      </c>
      <c r="G56" s="27"/>
      <c r="H56" s="39">
        <v>56.740001999999997</v>
      </c>
      <c r="I56" s="39">
        <v>18.07</v>
      </c>
      <c r="J56" s="40">
        <v>1.0840000000000001</v>
      </c>
      <c r="K56" s="39">
        <v>8.84</v>
      </c>
      <c r="L56" s="40">
        <v>0.16900000000000001</v>
      </c>
      <c r="M56" s="39">
        <v>6.85</v>
      </c>
      <c r="N56" s="39">
        <v>2.64</v>
      </c>
      <c r="O56" s="39">
        <v>1.6</v>
      </c>
      <c r="P56" s="39">
        <v>3.8</v>
      </c>
      <c r="Q56" s="40">
        <v>0.3</v>
      </c>
      <c r="R56" s="39">
        <f t="shared" si="38"/>
        <v>100.09300199999998</v>
      </c>
      <c r="S56" s="27"/>
      <c r="T56" s="37"/>
      <c r="U56" s="39">
        <v>56.687281694278688</v>
      </c>
      <c r="V56" s="39">
        <v>18.053210153493051</v>
      </c>
      <c r="W56" s="40">
        <v>1.0829927950407565</v>
      </c>
      <c r="X56" s="39">
        <v>8.8317862621404863</v>
      </c>
      <c r="Y56" s="40">
        <v>0.16884297265856812</v>
      </c>
      <c r="Z56" s="39">
        <v>6.8436352823147431</v>
      </c>
      <c r="AA56" s="39">
        <v>2.6375470285125431</v>
      </c>
      <c r="AB56" s="39">
        <v>1.5985133506136626</v>
      </c>
      <c r="AC56" s="39">
        <v>3.7964692077074487</v>
      </c>
      <c r="AD56" s="40">
        <v>0.29972125324006171</v>
      </c>
      <c r="AE56" s="29">
        <f t="shared" si="39"/>
        <v>99.999999999999986</v>
      </c>
      <c r="AF56" s="27"/>
      <c r="AG56" s="37"/>
      <c r="AH56" s="62">
        <v>1</v>
      </c>
      <c r="AI56" s="62">
        <v>0</v>
      </c>
      <c r="AJ56" s="62">
        <v>24</v>
      </c>
      <c r="AK56" s="62">
        <v>150</v>
      </c>
      <c r="AL56" s="62">
        <v>598</v>
      </c>
      <c r="AM56" s="62">
        <v>50</v>
      </c>
      <c r="AN56" s="62">
        <v>334</v>
      </c>
      <c r="AO56" s="62">
        <v>145</v>
      </c>
      <c r="AP56" s="62">
        <v>32</v>
      </c>
      <c r="AQ56" s="63">
        <v>12</v>
      </c>
      <c r="AR56" s="62">
        <v>22</v>
      </c>
      <c r="AS56" s="62">
        <v>12</v>
      </c>
      <c r="AT56" s="62">
        <v>89</v>
      </c>
      <c r="AU56" s="62">
        <v>12</v>
      </c>
      <c r="AV56" s="62">
        <v>29</v>
      </c>
      <c r="AW56" s="62">
        <v>45</v>
      </c>
      <c r="AX56" s="62">
        <v>5</v>
      </c>
      <c r="AY56" s="28" t="s">
        <v>87</v>
      </c>
      <c r="AZ56" s="36" t="s">
        <v>87</v>
      </c>
    </row>
    <row r="57" spans="1:53" ht="24" x14ac:dyDescent="0.25">
      <c r="A57" s="19">
        <v>30</v>
      </c>
      <c r="B57" s="19" t="s">
        <v>46</v>
      </c>
      <c r="C57" s="8" t="s">
        <v>117</v>
      </c>
      <c r="E57" s="19" t="s">
        <v>128</v>
      </c>
      <c r="F57" s="61" t="s">
        <v>48</v>
      </c>
      <c r="G57" s="27"/>
      <c r="H57" s="39">
        <v>58.84</v>
      </c>
      <c r="I57" s="39">
        <v>19.120000999999998</v>
      </c>
      <c r="J57" s="40">
        <v>0.89600000000000002</v>
      </c>
      <c r="K57" s="39">
        <v>6.52</v>
      </c>
      <c r="L57" s="40">
        <v>0.17799999999999999</v>
      </c>
      <c r="M57" s="39">
        <v>6.6</v>
      </c>
      <c r="N57" s="39">
        <v>1.51</v>
      </c>
      <c r="O57" s="39">
        <v>1.74</v>
      </c>
      <c r="P57" s="39">
        <v>4.38</v>
      </c>
      <c r="Q57" s="40">
        <v>0.31900000000000001</v>
      </c>
      <c r="R57" s="39">
        <f t="shared" si="38"/>
        <v>100.10300099999999</v>
      </c>
      <c r="S57" s="27"/>
      <c r="T57" s="37"/>
      <c r="U57" s="39">
        <v>58.779456571936343</v>
      </c>
      <c r="V57" s="39">
        <v>19.100327471700872</v>
      </c>
      <c r="W57" s="40">
        <v>0.89507806064675344</v>
      </c>
      <c r="X57" s="39">
        <v>6.513291244884857</v>
      </c>
      <c r="Y57" s="40">
        <v>0.1778168468695559</v>
      </c>
      <c r="Z57" s="39">
        <v>6.5932089288711744</v>
      </c>
      <c r="AA57" s="39">
        <v>1.5084462852417382</v>
      </c>
      <c r="AB57" s="39">
        <v>1.7382096267024003</v>
      </c>
      <c r="AC57" s="39">
        <v>4.3754931982508696</v>
      </c>
      <c r="AD57" s="40">
        <v>0.31867176489544008</v>
      </c>
      <c r="AE57" s="29">
        <f t="shared" si="39"/>
        <v>100</v>
      </c>
      <c r="AF57" s="27"/>
      <c r="AG57" s="37"/>
      <c r="AH57" s="62">
        <v>45</v>
      </c>
      <c r="AI57" s="62">
        <v>39</v>
      </c>
      <c r="AJ57" s="62">
        <v>16</v>
      </c>
      <c r="AK57" s="62">
        <v>68</v>
      </c>
      <c r="AL57" s="62">
        <v>626</v>
      </c>
      <c r="AM57" s="62">
        <v>47</v>
      </c>
      <c r="AN57" s="62">
        <v>334</v>
      </c>
      <c r="AO57" s="62">
        <v>159</v>
      </c>
      <c r="AP57" s="62">
        <v>35</v>
      </c>
      <c r="AQ57" s="63">
        <v>10.6</v>
      </c>
      <c r="AR57" s="62">
        <v>20</v>
      </c>
      <c r="AS57" s="62">
        <v>6</v>
      </c>
      <c r="AT57" s="62">
        <v>72</v>
      </c>
      <c r="AU57" s="62">
        <v>8</v>
      </c>
      <c r="AV57" s="62">
        <v>27</v>
      </c>
      <c r="AW57" s="62">
        <v>51</v>
      </c>
      <c r="AX57" s="62">
        <v>7</v>
      </c>
      <c r="AY57" s="28" t="s">
        <v>87</v>
      </c>
      <c r="AZ57" s="36" t="s">
        <v>87</v>
      </c>
      <c r="BA57" s="2"/>
    </row>
    <row r="58" spans="1:53" ht="24" x14ac:dyDescent="0.25">
      <c r="A58" s="19">
        <v>31</v>
      </c>
      <c r="B58" s="19" t="s">
        <v>46</v>
      </c>
      <c r="C58" s="8" t="s">
        <v>117</v>
      </c>
      <c r="E58" s="19" t="s">
        <v>129</v>
      </c>
      <c r="F58" s="61" t="s">
        <v>48</v>
      </c>
      <c r="G58" s="27"/>
      <c r="H58" s="39">
        <v>58.639999000000003</v>
      </c>
      <c r="I58" s="39">
        <v>18.920000000000002</v>
      </c>
      <c r="J58" s="40">
        <v>0.91400000000000003</v>
      </c>
      <c r="K58" s="39">
        <v>6.44</v>
      </c>
      <c r="L58" s="40">
        <v>0.217</v>
      </c>
      <c r="M58" s="39">
        <v>6.65</v>
      </c>
      <c r="N58" s="39">
        <v>1.51</v>
      </c>
      <c r="O58" s="39">
        <v>1.76</v>
      </c>
      <c r="P58" s="39">
        <v>4.3499999999999996</v>
      </c>
      <c r="Q58" s="40">
        <v>0.314</v>
      </c>
      <c r="R58" s="39">
        <f t="shared" si="38"/>
        <v>99.714999000000006</v>
      </c>
      <c r="S58" s="27"/>
      <c r="T58" s="37"/>
      <c r="U58" s="39">
        <v>58.807601251643199</v>
      </c>
      <c r="V58" s="39">
        <v>18.974076307216333</v>
      </c>
      <c r="W58" s="40">
        <v>0.91661235437609545</v>
      </c>
      <c r="X58" s="39">
        <v>6.458406523175114</v>
      </c>
      <c r="Y58" s="40">
        <v>0.21762021980263971</v>
      </c>
      <c r="Z58" s="39">
        <v>6.6690067358873462</v>
      </c>
      <c r="AA58" s="39">
        <v>1.5143158152165253</v>
      </c>
      <c r="AB58" s="39">
        <v>1.7650303541596584</v>
      </c>
      <c r="AC58" s="39">
        <v>4.3624329776105188</v>
      </c>
      <c r="AD58" s="40">
        <v>0.31489746091257542</v>
      </c>
      <c r="AE58" s="29">
        <f t="shared" si="39"/>
        <v>100.00000000000001</v>
      </c>
      <c r="AF58" s="27"/>
      <c r="AG58" s="37"/>
      <c r="AH58" s="62">
        <v>1</v>
      </c>
      <c r="AI58" s="62">
        <v>0</v>
      </c>
      <c r="AJ58" s="62">
        <v>24</v>
      </c>
      <c r="AK58" s="62">
        <v>78</v>
      </c>
      <c r="AL58" s="62">
        <v>631</v>
      </c>
      <c r="AM58" s="62">
        <v>50</v>
      </c>
      <c r="AN58" s="62">
        <v>336</v>
      </c>
      <c r="AO58" s="62">
        <v>158</v>
      </c>
      <c r="AP58" s="62">
        <v>36</v>
      </c>
      <c r="AQ58" s="63">
        <v>12</v>
      </c>
      <c r="AR58" s="62">
        <v>22</v>
      </c>
      <c r="AS58" s="62">
        <v>13</v>
      </c>
      <c r="AT58" s="62">
        <v>86</v>
      </c>
      <c r="AU58" s="62">
        <v>8</v>
      </c>
      <c r="AV58" s="62">
        <v>13</v>
      </c>
      <c r="AW58" s="62">
        <v>51</v>
      </c>
      <c r="AX58" s="62">
        <v>7</v>
      </c>
      <c r="AY58" s="28" t="s">
        <v>87</v>
      </c>
      <c r="AZ58" s="36" t="s">
        <v>87</v>
      </c>
      <c r="BA58" s="2"/>
    </row>
    <row r="59" spans="1:53" ht="24" x14ac:dyDescent="0.25">
      <c r="A59" s="19">
        <v>33</v>
      </c>
      <c r="B59" s="19" t="s">
        <v>46</v>
      </c>
      <c r="C59" s="8" t="s">
        <v>117</v>
      </c>
      <c r="E59" s="19" t="s">
        <v>130</v>
      </c>
      <c r="F59" s="61" t="s">
        <v>48</v>
      </c>
      <c r="G59" s="27"/>
      <c r="H59" s="39">
        <v>54.369999</v>
      </c>
      <c r="I59" s="39">
        <v>18</v>
      </c>
      <c r="J59" s="40">
        <v>1.2350000000000001</v>
      </c>
      <c r="K59" s="39">
        <v>9.07</v>
      </c>
      <c r="L59" s="40">
        <v>0.2</v>
      </c>
      <c r="M59" s="39">
        <v>8.1</v>
      </c>
      <c r="N59" s="39">
        <v>3.72</v>
      </c>
      <c r="O59" s="39">
        <v>1.54</v>
      </c>
      <c r="P59" s="39">
        <v>3.36</v>
      </c>
      <c r="Q59" s="40">
        <v>0.23300000000000001</v>
      </c>
      <c r="R59" s="39">
        <f t="shared" si="38"/>
        <v>99.82799900000002</v>
      </c>
      <c r="S59" s="27"/>
      <c r="T59" s="37"/>
      <c r="U59" s="39">
        <v>54.463677069195775</v>
      </c>
      <c r="V59" s="39">
        <v>18.031013523570675</v>
      </c>
      <c r="W59" s="40">
        <v>1.2371278723116548</v>
      </c>
      <c r="X59" s="39">
        <v>9.0856273699325563</v>
      </c>
      <c r="Y59" s="40">
        <v>0.20034459470634081</v>
      </c>
      <c r="Z59" s="39">
        <v>8.1139560856068034</v>
      </c>
      <c r="AA59" s="39">
        <v>3.7264094615379393</v>
      </c>
      <c r="AB59" s="39">
        <v>1.5426533792388242</v>
      </c>
      <c r="AC59" s="39">
        <v>3.3657891910665256</v>
      </c>
      <c r="AD59" s="40">
        <v>0.23340145283288705</v>
      </c>
      <c r="AE59" s="29">
        <f t="shared" si="39"/>
        <v>99.999999999999986</v>
      </c>
      <c r="AF59" s="27"/>
      <c r="AG59" s="37"/>
      <c r="AH59" s="62">
        <v>0</v>
      </c>
      <c r="AI59" s="62">
        <v>7</v>
      </c>
      <c r="AJ59" s="62">
        <v>29</v>
      </c>
      <c r="AK59" s="62">
        <v>299</v>
      </c>
      <c r="AL59" s="62">
        <v>504</v>
      </c>
      <c r="AM59" s="62">
        <v>45</v>
      </c>
      <c r="AN59" s="62">
        <v>315</v>
      </c>
      <c r="AO59" s="62">
        <v>120</v>
      </c>
      <c r="AP59" s="62">
        <v>28</v>
      </c>
      <c r="AQ59" s="63">
        <v>10</v>
      </c>
      <c r="AR59" s="62">
        <v>20</v>
      </c>
      <c r="AS59" s="62">
        <v>12</v>
      </c>
      <c r="AT59" s="62">
        <v>91</v>
      </c>
      <c r="AU59" s="62">
        <v>7</v>
      </c>
      <c r="AV59" s="62">
        <v>17</v>
      </c>
      <c r="AW59" s="62">
        <v>46</v>
      </c>
      <c r="AX59" s="62">
        <v>7</v>
      </c>
      <c r="AY59" s="28" t="s">
        <v>87</v>
      </c>
      <c r="AZ59" s="36" t="s">
        <v>87</v>
      </c>
      <c r="BA59" s="2"/>
    </row>
    <row r="60" spans="1:53" ht="24" x14ac:dyDescent="0.25">
      <c r="A60" s="19">
        <v>34</v>
      </c>
      <c r="B60" s="19" t="s">
        <v>46</v>
      </c>
      <c r="C60" s="8" t="s">
        <v>117</v>
      </c>
      <c r="E60" s="19" t="s">
        <v>131</v>
      </c>
      <c r="F60" s="61" t="s">
        <v>48</v>
      </c>
      <c r="G60" s="27"/>
      <c r="H60" s="39">
        <v>55.549999</v>
      </c>
      <c r="I60" s="39">
        <v>18.739999999999998</v>
      </c>
      <c r="J60" s="40">
        <v>1.2889999999999999</v>
      </c>
      <c r="K60" s="39">
        <v>7.95</v>
      </c>
      <c r="L60" s="40">
        <v>0.16500000000000001</v>
      </c>
      <c r="M60" s="39">
        <v>8.33</v>
      </c>
      <c r="N60" s="39">
        <v>3.21</v>
      </c>
      <c r="O60" s="39">
        <v>1.47</v>
      </c>
      <c r="P60" s="39">
        <v>3.31</v>
      </c>
      <c r="Q60" s="40">
        <v>0.246</v>
      </c>
      <c r="R60" s="39">
        <f t="shared" si="38"/>
        <v>100.25999899999999</v>
      </c>
      <c r="S60" s="27"/>
      <c r="T60" s="37"/>
      <c r="U60" s="39">
        <v>55.405944099400998</v>
      </c>
      <c r="V60" s="39">
        <v>18.69140254030922</v>
      </c>
      <c r="W60" s="40">
        <v>1.2856573038665202</v>
      </c>
      <c r="X60" s="39">
        <v>7.9293836817213617</v>
      </c>
      <c r="Y60" s="40">
        <v>0.16457211414893391</v>
      </c>
      <c r="Z60" s="39">
        <v>8.3083982476401186</v>
      </c>
      <c r="AA60" s="39">
        <v>3.201675675261078</v>
      </c>
      <c r="AB60" s="39">
        <v>1.4661879260541386</v>
      </c>
      <c r="AC60" s="39">
        <v>3.3014163505028562</v>
      </c>
      <c r="AD60" s="40">
        <v>0.24536206109477424</v>
      </c>
      <c r="AE60" s="29">
        <f t="shared" si="39"/>
        <v>100</v>
      </c>
      <c r="AF60" s="27"/>
      <c r="AG60" s="37"/>
      <c r="AH60" s="62">
        <v>2</v>
      </c>
      <c r="AI60" s="62">
        <v>8</v>
      </c>
      <c r="AJ60" s="62">
        <v>25</v>
      </c>
      <c r="AK60" s="62">
        <v>285</v>
      </c>
      <c r="AL60" s="62">
        <v>651</v>
      </c>
      <c r="AM60" s="62">
        <v>37</v>
      </c>
      <c r="AN60" s="62">
        <v>343</v>
      </c>
      <c r="AO60" s="62">
        <v>124</v>
      </c>
      <c r="AP60" s="62">
        <v>28</v>
      </c>
      <c r="AQ60" s="63">
        <v>8.4</v>
      </c>
      <c r="AR60" s="62">
        <v>22</v>
      </c>
      <c r="AS60" s="62">
        <v>15</v>
      </c>
      <c r="AT60" s="62">
        <v>96</v>
      </c>
      <c r="AU60" s="62">
        <v>7</v>
      </c>
      <c r="AV60" s="62">
        <v>20</v>
      </c>
      <c r="AW60" s="62">
        <v>35</v>
      </c>
      <c r="AX60" s="62">
        <v>8</v>
      </c>
      <c r="AY60" s="28" t="s">
        <v>87</v>
      </c>
      <c r="AZ60" s="36" t="s">
        <v>87</v>
      </c>
      <c r="BA60" s="2"/>
    </row>
    <row r="61" spans="1:53" ht="24" x14ac:dyDescent="0.25">
      <c r="A61" s="19">
        <v>35</v>
      </c>
      <c r="B61" s="19" t="s">
        <v>46</v>
      </c>
      <c r="C61" s="8" t="s">
        <v>117</v>
      </c>
      <c r="E61" s="19" t="s">
        <v>132</v>
      </c>
      <c r="F61" s="61" t="s">
        <v>48</v>
      </c>
      <c r="G61" s="27"/>
      <c r="H61" s="39">
        <v>57.419998</v>
      </c>
      <c r="I61" s="39">
        <v>18.09</v>
      </c>
      <c r="J61" s="40">
        <v>1.101</v>
      </c>
      <c r="K61" s="39">
        <v>8.25</v>
      </c>
      <c r="L61" s="40">
        <v>0.17199999999999999</v>
      </c>
      <c r="M61" s="39">
        <v>6.89</v>
      </c>
      <c r="N61" s="39">
        <v>3.04</v>
      </c>
      <c r="O61" s="39">
        <v>1.74</v>
      </c>
      <c r="P61" s="39">
        <v>3.82</v>
      </c>
      <c r="Q61" s="40">
        <v>0.255</v>
      </c>
      <c r="R61" s="39">
        <f t="shared" si="38"/>
        <v>100.77799799999998</v>
      </c>
      <c r="S61" s="27"/>
      <c r="T61" s="37"/>
      <c r="U61" s="39">
        <v>56.976720255943171</v>
      </c>
      <c r="V61" s="39">
        <v>17.950346661976756</v>
      </c>
      <c r="W61" s="40">
        <v>1.0925003689793482</v>
      </c>
      <c r="X61" s="39">
        <v>8.1863106667389847</v>
      </c>
      <c r="Y61" s="40">
        <v>0.17067217390049763</v>
      </c>
      <c r="Z61" s="39">
        <v>6.8368097568280737</v>
      </c>
      <c r="AA61" s="39">
        <v>3.016531445683214</v>
      </c>
      <c r="AB61" s="39">
        <v>1.7265673406213133</v>
      </c>
      <c r="AC61" s="39">
        <v>3.7905099087203546</v>
      </c>
      <c r="AD61" s="40">
        <v>0.25303142060829592</v>
      </c>
      <c r="AE61" s="29">
        <f t="shared" si="39"/>
        <v>100.00000000000001</v>
      </c>
      <c r="AF61" s="27"/>
      <c r="AG61" s="37"/>
      <c r="AH61" s="62">
        <v>0</v>
      </c>
      <c r="AI61" s="62">
        <v>1</v>
      </c>
      <c r="AJ61" s="62">
        <v>22</v>
      </c>
      <c r="AK61" s="62">
        <v>203</v>
      </c>
      <c r="AL61" s="62">
        <v>559</v>
      </c>
      <c r="AM61" s="62">
        <v>50</v>
      </c>
      <c r="AN61" s="62">
        <v>302</v>
      </c>
      <c r="AO61" s="62">
        <v>130</v>
      </c>
      <c r="AP61" s="62">
        <v>27</v>
      </c>
      <c r="AQ61" s="63">
        <v>8.8000000000000007</v>
      </c>
      <c r="AR61" s="62">
        <v>19</v>
      </c>
      <c r="AS61" s="62">
        <v>12</v>
      </c>
      <c r="AT61" s="62">
        <v>102</v>
      </c>
      <c r="AU61" s="62">
        <v>5</v>
      </c>
      <c r="AV61" s="62">
        <v>19</v>
      </c>
      <c r="AW61" s="62">
        <v>42</v>
      </c>
      <c r="AX61" s="62">
        <v>6</v>
      </c>
      <c r="AY61" s="28" t="s">
        <v>87</v>
      </c>
      <c r="AZ61" s="36" t="s">
        <v>87</v>
      </c>
      <c r="BA61" s="2"/>
    </row>
    <row r="62" spans="1:53" ht="24" x14ac:dyDescent="0.25">
      <c r="A62" s="19">
        <v>36</v>
      </c>
      <c r="B62" s="19" t="s">
        <v>46</v>
      </c>
      <c r="C62" s="8" t="s">
        <v>117</v>
      </c>
      <c r="E62" s="19" t="s">
        <v>133</v>
      </c>
      <c r="F62" s="61" t="s">
        <v>48</v>
      </c>
      <c r="G62" s="27"/>
      <c r="H62" s="39">
        <v>54.049999</v>
      </c>
      <c r="I62" s="39">
        <v>19.360001</v>
      </c>
      <c r="J62" s="40">
        <v>1.161</v>
      </c>
      <c r="K62" s="39">
        <v>8.4499999999999993</v>
      </c>
      <c r="L62" s="40">
        <v>0.153</v>
      </c>
      <c r="M62" s="39">
        <v>8.4600000000000009</v>
      </c>
      <c r="N62" s="39">
        <v>3.18</v>
      </c>
      <c r="O62" s="39">
        <v>1.51</v>
      </c>
      <c r="P62" s="39">
        <v>3.32</v>
      </c>
      <c r="Q62" s="40">
        <v>0.22900000000000001</v>
      </c>
      <c r="R62" s="39">
        <f t="shared" si="38"/>
        <v>99.873000000000019</v>
      </c>
      <c r="S62" s="27"/>
      <c r="T62" s="37"/>
      <c r="U62" s="39">
        <v>54.118729786829263</v>
      </c>
      <c r="V62" s="39">
        <v>19.384619466722732</v>
      </c>
      <c r="W62" s="40">
        <v>1.1624763449580966</v>
      </c>
      <c r="X62" s="39">
        <v>8.4607451463358441</v>
      </c>
      <c r="Y62" s="40">
        <v>0.1531945570875011</v>
      </c>
      <c r="Z62" s="39">
        <v>8.4707578624853568</v>
      </c>
      <c r="AA62" s="39">
        <v>3.1840437355441407</v>
      </c>
      <c r="AB62" s="39">
        <v>1.5119201385759913</v>
      </c>
      <c r="AC62" s="39">
        <v>3.3242217616372787</v>
      </c>
      <c r="AD62" s="40">
        <v>0.22929119982377619</v>
      </c>
      <c r="AE62" s="29">
        <f t="shared" si="39"/>
        <v>99.999999999999957</v>
      </c>
      <c r="AF62" s="27"/>
      <c r="AG62" s="37"/>
      <c r="AH62" s="62">
        <v>1</v>
      </c>
      <c r="AI62" s="62">
        <v>5</v>
      </c>
      <c r="AJ62" s="62">
        <v>24</v>
      </c>
      <c r="AK62" s="62">
        <v>240</v>
      </c>
      <c r="AL62" s="62">
        <v>487</v>
      </c>
      <c r="AM62" s="62">
        <v>41</v>
      </c>
      <c r="AN62" s="62">
        <v>320</v>
      </c>
      <c r="AO62" s="62">
        <v>116</v>
      </c>
      <c r="AP62" s="62">
        <v>27</v>
      </c>
      <c r="AQ62" s="63">
        <v>8.6</v>
      </c>
      <c r="AR62" s="62">
        <v>22</v>
      </c>
      <c r="AS62" s="62">
        <v>55</v>
      </c>
      <c r="AT62" s="62">
        <v>83</v>
      </c>
      <c r="AU62" s="62">
        <v>12</v>
      </c>
      <c r="AV62" s="62">
        <v>22</v>
      </c>
      <c r="AW62" s="62">
        <v>33</v>
      </c>
      <c r="AX62" s="62">
        <v>6</v>
      </c>
      <c r="AY62" s="28" t="s">
        <v>87</v>
      </c>
      <c r="AZ62" s="36" t="s">
        <v>87</v>
      </c>
      <c r="BA62" s="2"/>
    </row>
    <row r="63" spans="1:53" ht="24" x14ac:dyDescent="0.25">
      <c r="A63" s="19">
        <v>37</v>
      </c>
      <c r="B63" s="19" t="s">
        <v>46</v>
      </c>
      <c r="C63" s="8" t="s">
        <v>117</v>
      </c>
      <c r="E63" s="19" t="s">
        <v>134</v>
      </c>
      <c r="F63" s="61" t="s">
        <v>48</v>
      </c>
      <c r="G63" s="27"/>
      <c r="H63" s="39">
        <v>52.27</v>
      </c>
      <c r="I63" s="39">
        <v>18.559999000000001</v>
      </c>
      <c r="J63" s="40">
        <v>1.117</v>
      </c>
      <c r="K63" s="39">
        <v>9.76</v>
      </c>
      <c r="L63" s="40">
        <v>0.22700000000000001</v>
      </c>
      <c r="M63" s="39">
        <v>9.89</v>
      </c>
      <c r="N63" s="39">
        <v>3.94</v>
      </c>
      <c r="O63" s="39">
        <v>1.1000000000000001</v>
      </c>
      <c r="P63" s="39">
        <v>2.91</v>
      </c>
      <c r="Q63" s="40">
        <v>0.189</v>
      </c>
      <c r="R63" s="39">
        <f t="shared" si="38"/>
        <v>99.962998999999996</v>
      </c>
      <c r="S63" s="27"/>
      <c r="T63" s="37"/>
      <c r="U63" s="39">
        <v>52.289347581498632</v>
      </c>
      <c r="V63" s="39">
        <v>18.566868927171743</v>
      </c>
      <c r="W63" s="40">
        <v>1.117413454152171</v>
      </c>
      <c r="X63" s="39">
        <v>9.7636126343108209</v>
      </c>
      <c r="Y63" s="40">
        <v>0.22708402335948324</v>
      </c>
      <c r="Z63" s="39">
        <v>9.8936607534153715</v>
      </c>
      <c r="AA63" s="39">
        <v>3.9414583790148194</v>
      </c>
      <c r="AB63" s="39">
        <v>1.1004071616538837</v>
      </c>
      <c r="AC63" s="39">
        <v>2.9110771276480012</v>
      </c>
      <c r="AD63" s="40">
        <v>0.18906995777507635</v>
      </c>
      <c r="AE63" s="29">
        <f t="shared" si="39"/>
        <v>99.999999999999986</v>
      </c>
      <c r="AF63" s="27"/>
      <c r="AG63" s="37"/>
      <c r="AH63" s="62">
        <v>2</v>
      </c>
      <c r="AI63" s="62">
        <v>13</v>
      </c>
      <c r="AJ63" s="62">
        <v>38</v>
      </c>
      <c r="AK63" s="62">
        <v>322</v>
      </c>
      <c r="AL63" s="62">
        <v>362</v>
      </c>
      <c r="AM63" s="62">
        <v>28</v>
      </c>
      <c r="AN63" s="62">
        <v>314</v>
      </c>
      <c r="AO63" s="62">
        <v>90</v>
      </c>
      <c r="AP63" s="62">
        <v>24</v>
      </c>
      <c r="AQ63" s="63">
        <v>5.5</v>
      </c>
      <c r="AR63" s="62">
        <v>22</v>
      </c>
      <c r="AS63" s="62">
        <v>32</v>
      </c>
      <c r="AT63" s="62">
        <v>86</v>
      </c>
      <c r="AU63" s="62">
        <v>6</v>
      </c>
      <c r="AV63" s="62">
        <v>23</v>
      </c>
      <c r="AW63" s="62">
        <v>28</v>
      </c>
      <c r="AX63" s="62">
        <v>6</v>
      </c>
      <c r="AY63" s="28" t="s">
        <v>87</v>
      </c>
      <c r="AZ63" s="36" t="s">
        <v>87</v>
      </c>
      <c r="BA63" s="2"/>
    </row>
    <row r="64" spans="1:53" ht="24" x14ac:dyDescent="0.25">
      <c r="A64" s="19">
        <v>38</v>
      </c>
      <c r="B64" s="19" t="s">
        <v>46</v>
      </c>
      <c r="C64" s="8" t="s">
        <v>117</v>
      </c>
      <c r="E64" s="19" t="s">
        <v>135</v>
      </c>
      <c r="F64" s="61" t="s">
        <v>48</v>
      </c>
      <c r="G64" s="27"/>
      <c r="H64" s="39">
        <v>51.299999</v>
      </c>
      <c r="I64" s="39">
        <v>18.559999000000001</v>
      </c>
      <c r="J64" s="40">
        <v>1.111</v>
      </c>
      <c r="K64" s="39">
        <v>9.41</v>
      </c>
      <c r="L64" s="40">
        <v>0.19800000000000001</v>
      </c>
      <c r="M64" s="39">
        <v>10.75</v>
      </c>
      <c r="N64" s="39">
        <v>3.74</v>
      </c>
      <c r="O64" s="39">
        <v>0.92</v>
      </c>
      <c r="P64" s="39">
        <v>2.79</v>
      </c>
      <c r="Q64" s="40">
        <v>0.193</v>
      </c>
      <c r="R64" s="39">
        <f t="shared" si="38"/>
        <v>98.971997999999999</v>
      </c>
      <c r="S64" s="27"/>
      <c r="T64" s="37"/>
      <c r="U64" s="39">
        <v>51.832841648806564</v>
      </c>
      <c r="V64" s="39">
        <v>18.752777932198562</v>
      </c>
      <c r="W64" s="40">
        <v>1.122539730884285</v>
      </c>
      <c r="X64" s="39">
        <v>9.5077397548344944</v>
      </c>
      <c r="Y64" s="40">
        <v>0.20005658570214982</v>
      </c>
      <c r="Z64" s="39">
        <v>10.861658062111669</v>
      </c>
      <c r="AA64" s="39">
        <v>3.7788466188183856</v>
      </c>
      <c r="AB64" s="39">
        <v>0.92955585275746377</v>
      </c>
      <c r="AC64" s="39">
        <v>2.8189791621666567</v>
      </c>
      <c r="AD64" s="40">
        <v>0.1950046517197723</v>
      </c>
      <c r="AE64" s="29">
        <f t="shared" si="39"/>
        <v>99.999999999999986</v>
      </c>
      <c r="AF64" s="27"/>
      <c r="AG64" s="37"/>
      <c r="AH64" s="62">
        <v>4</v>
      </c>
      <c r="AI64" s="62">
        <v>44</v>
      </c>
      <c r="AJ64" s="62">
        <v>36</v>
      </c>
      <c r="AK64" s="62">
        <v>295</v>
      </c>
      <c r="AL64" s="62">
        <v>305</v>
      </c>
      <c r="AM64" s="62">
        <v>18</v>
      </c>
      <c r="AN64" s="62">
        <v>330</v>
      </c>
      <c r="AO64" s="62">
        <v>91</v>
      </c>
      <c r="AP64" s="62">
        <v>23</v>
      </c>
      <c r="AQ64" s="63">
        <v>4.8</v>
      </c>
      <c r="AR64" s="62">
        <v>20</v>
      </c>
      <c r="AS64" s="62">
        <v>29</v>
      </c>
      <c r="AT64" s="62">
        <v>84</v>
      </c>
      <c r="AU64" s="62">
        <v>6</v>
      </c>
      <c r="AV64" s="62">
        <v>21</v>
      </c>
      <c r="AW64" s="62">
        <v>20</v>
      </c>
      <c r="AX64" s="62">
        <v>5</v>
      </c>
      <c r="AY64" s="28" t="s">
        <v>87</v>
      </c>
      <c r="AZ64" s="36" t="s">
        <v>87</v>
      </c>
      <c r="BA64" s="2"/>
    </row>
    <row r="65" spans="1:53" ht="24" x14ac:dyDescent="0.25">
      <c r="A65" s="19">
        <v>39</v>
      </c>
      <c r="B65" s="19" t="s">
        <v>46</v>
      </c>
      <c r="C65" s="8" t="s">
        <v>117</v>
      </c>
      <c r="E65" s="19" t="s">
        <v>136</v>
      </c>
      <c r="F65" s="61" t="s">
        <v>48</v>
      </c>
      <c r="G65" s="27"/>
      <c r="H65" s="39">
        <v>58.560001</v>
      </c>
      <c r="I65" s="39">
        <v>17.860001</v>
      </c>
      <c r="J65" s="40">
        <v>1.087</v>
      </c>
      <c r="K65" s="39">
        <v>7.95</v>
      </c>
      <c r="L65" s="40">
        <v>0.14799999999999999</v>
      </c>
      <c r="M65" s="39">
        <v>6.47</v>
      </c>
      <c r="N65" s="39">
        <v>2.31</v>
      </c>
      <c r="O65" s="39">
        <v>1.73</v>
      </c>
      <c r="P65" s="39">
        <v>3.92</v>
      </c>
      <c r="Q65" s="40">
        <v>0.27500000000000002</v>
      </c>
      <c r="R65" s="39">
        <f t="shared" si="38"/>
        <v>100.31000200000001</v>
      </c>
      <c r="S65" s="27"/>
      <c r="T65" s="37"/>
      <c r="U65" s="39">
        <v>58.379024855367859</v>
      </c>
      <c r="V65" s="39">
        <v>17.804805746091002</v>
      </c>
      <c r="W65" s="40">
        <v>1.0836406921814237</v>
      </c>
      <c r="X65" s="39">
        <v>7.9254310053747172</v>
      </c>
      <c r="Y65" s="40">
        <v>0.14754261494282492</v>
      </c>
      <c r="Z65" s="39">
        <v>6.4500048559464682</v>
      </c>
      <c r="AA65" s="39">
        <v>2.3028610845805781</v>
      </c>
      <c r="AB65" s="39">
        <v>1.7246535395343725</v>
      </c>
      <c r="AC65" s="39">
        <v>3.9078854768640117</v>
      </c>
      <c r="AD65" s="40">
        <v>0.27415012911673553</v>
      </c>
      <c r="AE65" s="29">
        <f t="shared" si="39"/>
        <v>100</v>
      </c>
      <c r="AF65" s="27"/>
      <c r="AG65" s="37"/>
      <c r="AH65" s="62">
        <v>0</v>
      </c>
      <c r="AI65" s="62">
        <v>7</v>
      </c>
      <c r="AJ65" s="62">
        <v>24</v>
      </c>
      <c r="AK65" s="62">
        <v>163</v>
      </c>
      <c r="AL65" s="62">
        <v>574</v>
      </c>
      <c r="AM65" s="62">
        <v>50</v>
      </c>
      <c r="AN65" s="62">
        <v>282</v>
      </c>
      <c r="AO65" s="62">
        <v>146</v>
      </c>
      <c r="AP65" s="62">
        <v>33</v>
      </c>
      <c r="AQ65" s="63">
        <v>10.7</v>
      </c>
      <c r="AR65" s="62">
        <v>19</v>
      </c>
      <c r="AS65" s="62">
        <v>10</v>
      </c>
      <c r="AT65" s="62">
        <v>95</v>
      </c>
      <c r="AU65" s="62">
        <v>6</v>
      </c>
      <c r="AV65" s="62">
        <v>6</v>
      </c>
      <c r="AW65" s="62">
        <v>49</v>
      </c>
      <c r="AX65" s="62">
        <v>7</v>
      </c>
      <c r="AY65" s="28" t="s">
        <v>87</v>
      </c>
      <c r="AZ65" s="36" t="s">
        <v>87</v>
      </c>
      <c r="BA65" s="2"/>
    </row>
    <row r="66" spans="1:53" ht="24" x14ac:dyDescent="0.25">
      <c r="A66" s="19">
        <v>55</v>
      </c>
      <c r="B66" s="19" t="s">
        <v>46</v>
      </c>
      <c r="C66" s="8" t="s">
        <v>117</v>
      </c>
      <c r="E66" s="19" t="s">
        <v>137</v>
      </c>
      <c r="F66" s="27">
        <v>2189</v>
      </c>
      <c r="G66" s="27"/>
      <c r="H66" s="39">
        <v>53.630001</v>
      </c>
      <c r="I66" s="39">
        <v>18.5</v>
      </c>
      <c r="J66" s="40">
        <v>1.238</v>
      </c>
      <c r="K66" s="39">
        <v>8.1300000000000008</v>
      </c>
      <c r="L66" s="40">
        <v>0.23300000000000001</v>
      </c>
      <c r="M66" s="39">
        <v>8.94</v>
      </c>
      <c r="N66" s="39">
        <v>4.21</v>
      </c>
      <c r="O66" s="39">
        <v>1.04</v>
      </c>
      <c r="P66" s="39">
        <v>3.34</v>
      </c>
      <c r="Q66" s="40">
        <v>0.32300000000000001</v>
      </c>
      <c r="R66" s="39">
        <f t="shared" si="38"/>
        <v>99.584000999999986</v>
      </c>
      <c r="S66" s="27"/>
      <c r="T66" s="37"/>
      <c r="U66" s="39">
        <v>53.854033239736985</v>
      </c>
      <c r="V66" s="39">
        <v>18.577281304453717</v>
      </c>
      <c r="W66" s="40">
        <v>1.2431715813466866</v>
      </c>
      <c r="X66" s="39">
        <v>8.1639620002815541</v>
      </c>
      <c r="Y66" s="40">
        <v>0.23397332669933602</v>
      </c>
      <c r="Z66" s="39">
        <v>8.9773456682062829</v>
      </c>
      <c r="AA66" s="39">
        <v>4.2275867184729812</v>
      </c>
      <c r="AB66" s="39">
        <v>1.0443444625206413</v>
      </c>
      <c r="AC66" s="39">
        <v>3.3539524084797523</v>
      </c>
      <c r="AD66" s="40">
        <v>0.32434928980208388</v>
      </c>
      <c r="AE66" s="29">
        <f t="shared" si="39"/>
        <v>100.00000000000003</v>
      </c>
      <c r="AF66" s="27"/>
      <c r="AG66" s="37"/>
      <c r="AH66" s="62">
        <v>27</v>
      </c>
      <c r="AI66" s="62">
        <v>48</v>
      </c>
      <c r="AJ66" s="62">
        <v>24</v>
      </c>
      <c r="AK66" s="62">
        <v>195</v>
      </c>
      <c r="AL66" s="62">
        <v>465</v>
      </c>
      <c r="AM66" s="62">
        <v>30</v>
      </c>
      <c r="AN66" s="62">
        <v>386</v>
      </c>
      <c r="AO66" s="62">
        <v>126</v>
      </c>
      <c r="AP66" s="62">
        <v>24</v>
      </c>
      <c r="AQ66" s="63">
        <v>9.6</v>
      </c>
      <c r="AR66" s="62">
        <v>20</v>
      </c>
      <c r="AS66" s="62">
        <v>55</v>
      </c>
      <c r="AT66" s="62">
        <v>75</v>
      </c>
      <c r="AU66" s="62">
        <v>8</v>
      </c>
      <c r="AV66" s="62">
        <v>16</v>
      </c>
      <c r="AW66" s="62">
        <v>31</v>
      </c>
      <c r="AX66" s="62">
        <v>5</v>
      </c>
      <c r="AY66" s="28" t="s">
        <v>87</v>
      </c>
      <c r="AZ66" s="36" t="s">
        <v>87</v>
      </c>
      <c r="BA66" s="2"/>
    </row>
    <row r="67" spans="1:53" ht="24" x14ac:dyDescent="0.25">
      <c r="A67" s="19">
        <v>56</v>
      </c>
      <c r="B67" s="19" t="s">
        <v>46</v>
      </c>
      <c r="C67" s="8" t="s">
        <v>117</v>
      </c>
      <c r="E67" s="19" t="s">
        <v>138</v>
      </c>
      <c r="F67" s="27">
        <v>2189</v>
      </c>
      <c r="G67" s="27"/>
      <c r="H67" s="39">
        <v>59.290000999999997</v>
      </c>
      <c r="I67" s="39">
        <v>16.360001</v>
      </c>
      <c r="J67" s="40">
        <v>1.3759999999999999</v>
      </c>
      <c r="K67" s="39">
        <v>7.77</v>
      </c>
      <c r="L67" s="40">
        <v>0.14499999999999999</v>
      </c>
      <c r="M67" s="39">
        <v>5.6</v>
      </c>
      <c r="N67" s="39">
        <v>2.2799999999999998</v>
      </c>
      <c r="O67" s="39">
        <v>2.02</v>
      </c>
      <c r="P67" s="39">
        <v>4.0199999999999996</v>
      </c>
      <c r="Q67" s="40">
        <v>0.39300000000000002</v>
      </c>
      <c r="R67" s="39">
        <f t="shared" si="38"/>
        <v>99.254001999999986</v>
      </c>
      <c r="S67" s="27"/>
      <c r="T67" s="37"/>
      <c r="U67" s="39">
        <v>59.735627587087123</v>
      </c>
      <c r="V67" s="39">
        <v>16.482963578637364</v>
      </c>
      <c r="W67" s="40">
        <v>1.3863420842214504</v>
      </c>
      <c r="X67" s="39">
        <v>7.8283997052330454</v>
      </c>
      <c r="Y67" s="40">
        <v>0.14608982718903366</v>
      </c>
      <c r="Z67" s="39">
        <v>5.6420898776454385</v>
      </c>
      <c r="AA67" s="39">
        <v>2.2971365930413565</v>
      </c>
      <c r="AB67" s="39">
        <v>2.0351824201506759</v>
      </c>
      <c r="AC67" s="39">
        <v>4.0502145193097601</v>
      </c>
      <c r="AD67" s="40">
        <v>0.39595380748476028</v>
      </c>
      <c r="AE67" s="29">
        <f t="shared" si="39"/>
        <v>100</v>
      </c>
      <c r="AF67" s="27"/>
      <c r="AG67" s="37"/>
      <c r="AH67" s="62">
        <v>1</v>
      </c>
      <c r="AI67" s="62">
        <v>3</v>
      </c>
      <c r="AJ67" s="62">
        <v>22</v>
      </c>
      <c r="AK67" s="62">
        <v>111</v>
      </c>
      <c r="AL67" s="62">
        <v>660</v>
      </c>
      <c r="AM67" s="62">
        <v>63</v>
      </c>
      <c r="AN67" s="62">
        <v>283</v>
      </c>
      <c r="AO67" s="62">
        <v>212</v>
      </c>
      <c r="AP67" s="62">
        <v>37</v>
      </c>
      <c r="AQ67" s="63">
        <v>17.5</v>
      </c>
      <c r="AR67" s="62">
        <v>18</v>
      </c>
      <c r="AS67" s="62">
        <v>22</v>
      </c>
      <c r="AT67" s="62">
        <v>83</v>
      </c>
      <c r="AU67" s="62">
        <v>8</v>
      </c>
      <c r="AV67" s="62">
        <v>21</v>
      </c>
      <c r="AW67" s="62">
        <v>41</v>
      </c>
      <c r="AX67" s="62">
        <v>7</v>
      </c>
      <c r="AY67" s="28" t="s">
        <v>87</v>
      </c>
      <c r="AZ67" s="36" t="s">
        <v>87</v>
      </c>
      <c r="BA67" s="2"/>
    </row>
    <row r="68" spans="1:53" ht="24" x14ac:dyDescent="0.25">
      <c r="A68" s="19">
        <v>58</v>
      </c>
      <c r="B68" s="19" t="s">
        <v>46</v>
      </c>
      <c r="C68" s="8" t="s">
        <v>117</v>
      </c>
      <c r="E68" s="19" t="s">
        <v>139</v>
      </c>
      <c r="F68" s="27">
        <v>2189</v>
      </c>
      <c r="G68" s="27"/>
      <c r="H68" s="39">
        <v>54.389999000000003</v>
      </c>
      <c r="I68" s="39">
        <v>17.610001</v>
      </c>
      <c r="J68" s="40">
        <v>1.379</v>
      </c>
      <c r="K68" s="39">
        <v>9.39</v>
      </c>
      <c r="L68" s="40">
        <v>0.182</v>
      </c>
      <c r="M68" s="39">
        <v>7.88</v>
      </c>
      <c r="N68" s="39">
        <v>3.45</v>
      </c>
      <c r="O68" s="39">
        <v>1.26</v>
      </c>
      <c r="P68" s="39">
        <v>3.27</v>
      </c>
      <c r="Q68" s="40">
        <v>0.28199999999999997</v>
      </c>
      <c r="R68" s="39">
        <f t="shared" si="38"/>
        <v>99.093000000000004</v>
      </c>
      <c r="S68" s="27"/>
      <c r="T68" s="37"/>
      <c r="U68" s="39">
        <v>54.887831632910505</v>
      </c>
      <c r="V68" s="39">
        <v>17.771185653880696</v>
      </c>
      <c r="W68" s="40">
        <v>1.3916220116456259</v>
      </c>
      <c r="X68" s="39">
        <v>9.4759468378190181</v>
      </c>
      <c r="Y68" s="40">
        <v>0.18366584925272217</v>
      </c>
      <c r="Z68" s="39">
        <v>7.9521257808321471</v>
      </c>
      <c r="AA68" s="39">
        <v>3.4815779116587446</v>
      </c>
      <c r="AB68" s="39">
        <v>1.2715328025188459</v>
      </c>
      <c r="AC68" s="39">
        <v>3.2999303684417667</v>
      </c>
      <c r="AD68" s="40">
        <v>0.28458115103993215</v>
      </c>
      <c r="AE68" s="29">
        <f t="shared" si="39"/>
        <v>100</v>
      </c>
      <c r="AF68" s="27"/>
      <c r="AG68" s="37"/>
      <c r="AH68" s="62">
        <v>17</v>
      </c>
      <c r="AI68" s="62">
        <v>35</v>
      </c>
      <c r="AJ68" s="62">
        <v>25</v>
      </c>
      <c r="AK68" s="62">
        <v>188</v>
      </c>
      <c r="AL68" s="62">
        <v>440</v>
      </c>
      <c r="AM68" s="62">
        <v>34</v>
      </c>
      <c r="AN68" s="62">
        <v>325</v>
      </c>
      <c r="AO68" s="62">
        <v>157</v>
      </c>
      <c r="AP68" s="62">
        <v>29</v>
      </c>
      <c r="AQ68" s="63">
        <v>13.7</v>
      </c>
      <c r="AR68" s="62">
        <v>20</v>
      </c>
      <c r="AS68" s="62">
        <v>76</v>
      </c>
      <c r="AT68" s="62">
        <v>75</v>
      </c>
      <c r="AU68" s="62">
        <v>7</v>
      </c>
      <c r="AV68" s="62">
        <v>25</v>
      </c>
      <c r="AW68" s="62">
        <v>47</v>
      </c>
      <c r="AX68" s="62">
        <v>5</v>
      </c>
      <c r="AY68" s="28" t="s">
        <v>87</v>
      </c>
      <c r="AZ68" s="36" t="s">
        <v>87</v>
      </c>
      <c r="BA68" s="2"/>
    </row>
    <row r="69" spans="1:53" ht="24" x14ac:dyDescent="0.25">
      <c r="A69" s="19">
        <v>59</v>
      </c>
      <c r="B69" s="19" t="s">
        <v>46</v>
      </c>
      <c r="C69" s="8" t="s">
        <v>117</v>
      </c>
      <c r="E69" s="19" t="s">
        <v>140</v>
      </c>
      <c r="F69" s="27">
        <v>2189</v>
      </c>
      <c r="G69" s="27"/>
      <c r="H69" s="39">
        <v>62.830002</v>
      </c>
      <c r="I69" s="39">
        <v>15.66</v>
      </c>
      <c r="J69" s="40">
        <v>1.0660000000000001</v>
      </c>
      <c r="K69" s="39">
        <v>6.7</v>
      </c>
      <c r="L69" s="40">
        <v>0.14699999999999999</v>
      </c>
      <c r="M69" s="39">
        <v>4.32</v>
      </c>
      <c r="N69" s="39">
        <v>1.44</v>
      </c>
      <c r="O69" s="39">
        <v>2.61</v>
      </c>
      <c r="P69" s="39">
        <v>4.24</v>
      </c>
      <c r="Q69" s="40">
        <v>0.38400000000000001</v>
      </c>
      <c r="R69" s="39">
        <f t="shared" si="38"/>
        <v>99.397002000000001</v>
      </c>
      <c r="S69" s="27"/>
      <c r="T69" s="37"/>
      <c r="U69" s="39">
        <v>63.211164055028547</v>
      </c>
      <c r="V69" s="39">
        <v>15.755002349064814</v>
      </c>
      <c r="W69" s="40">
        <v>1.0724669542849996</v>
      </c>
      <c r="X69" s="39">
        <v>6.7406459603278579</v>
      </c>
      <c r="Y69" s="40">
        <v>0.14789178450271567</v>
      </c>
      <c r="Z69" s="39">
        <v>4.3462075445696042</v>
      </c>
      <c r="AA69" s="39">
        <v>1.448735848189868</v>
      </c>
      <c r="AB69" s="39">
        <v>2.6258337248441355</v>
      </c>
      <c r="AC69" s="39">
        <v>4.2657222196701667</v>
      </c>
      <c r="AD69" s="40">
        <v>0.38632955951729808</v>
      </c>
      <c r="AE69" s="29">
        <f t="shared" si="39"/>
        <v>100.00000000000001</v>
      </c>
      <c r="AF69" s="27"/>
      <c r="AG69" s="37"/>
      <c r="AH69" s="62">
        <v>0</v>
      </c>
      <c r="AI69" s="62">
        <v>0</v>
      </c>
      <c r="AJ69" s="62">
        <v>19</v>
      </c>
      <c r="AK69" s="62">
        <v>50</v>
      </c>
      <c r="AL69" s="62">
        <v>807</v>
      </c>
      <c r="AM69" s="62">
        <v>85</v>
      </c>
      <c r="AN69" s="62">
        <v>249</v>
      </c>
      <c r="AO69" s="62">
        <v>251</v>
      </c>
      <c r="AP69" s="62">
        <v>43</v>
      </c>
      <c r="AQ69" s="63">
        <v>18.100000000000001</v>
      </c>
      <c r="AR69" s="62">
        <v>18</v>
      </c>
      <c r="AS69" s="62">
        <v>21</v>
      </c>
      <c r="AT69" s="62">
        <v>76</v>
      </c>
      <c r="AU69" s="62">
        <v>12</v>
      </c>
      <c r="AV69" s="62">
        <v>36</v>
      </c>
      <c r="AW69" s="62">
        <v>83</v>
      </c>
      <c r="AX69" s="62">
        <v>12</v>
      </c>
      <c r="AY69" s="28" t="s">
        <v>87</v>
      </c>
      <c r="AZ69" s="36" t="s">
        <v>87</v>
      </c>
      <c r="BA69" s="2"/>
    </row>
    <row r="70" spans="1:53" ht="24" x14ac:dyDescent="0.25">
      <c r="A70" s="19">
        <v>91</v>
      </c>
      <c r="B70" s="19" t="s">
        <v>46</v>
      </c>
      <c r="C70" s="8" t="s">
        <v>117</v>
      </c>
      <c r="E70" s="19" t="s">
        <v>141</v>
      </c>
      <c r="F70" s="61" t="s">
        <v>34</v>
      </c>
      <c r="G70" s="27"/>
      <c r="H70" s="39">
        <v>59</v>
      </c>
      <c r="I70" s="39">
        <v>16.97</v>
      </c>
      <c r="J70" s="40">
        <v>1.0569999999999999</v>
      </c>
      <c r="K70" s="39">
        <v>7.0529999999999999</v>
      </c>
      <c r="L70" s="40">
        <v>0.33400000000000002</v>
      </c>
      <c r="M70" s="39">
        <v>6.29</v>
      </c>
      <c r="N70" s="39">
        <v>2.57</v>
      </c>
      <c r="O70" s="39">
        <v>2.19</v>
      </c>
      <c r="P70" s="39">
        <v>3.19</v>
      </c>
      <c r="Q70" s="40">
        <v>0.253</v>
      </c>
      <c r="R70" s="39">
        <f t="shared" si="38"/>
        <v>98.906999999999996</v>
      </c>
      <c r="S70" s="27"/>
      <c r="T70" s="37"/>
      <c r="U70" s="39">
        <v>59.651996319775144</v>
      </c>
      <c r="V70" s="39">
        <v>17.157531822823461</v>
      </c>
      <c r="W70" s="40">
        <v>1.0686806798305477</v>
      </c>
      <c r="X70" s="39">
        <v>7.1309411871758313</v>
      </c>
      <c r="Y70" s="73">
        <v>0.33769096221703215</v>
      </c>
      <c r="Z70" s="39">
        <v>6.3595094381590789</v>
      </c>
      <c r="AA70" s="39">
        <v>2.5984005176580021</v>
      </c>
      <c r="AB70" s="39">
        <v>2.2142012193272467</v>
      </c>
      <c r="AC70" s="39">
        <v>3.2252520044081816</v>
      </c>
      <c r="AD70" s="40">
        <v>0.2557958486254765</v>
      </c>
      <c r="AE70" s="29">
        <f t="shared" si="39"/>
        <v>100.00000000000003</v>
      </c>
      <c r="AF70" s="27"/>
      <c r="AG70" s="37"/>
      <c r="AH70" s="62">
        <v>10</v>
      </c>
      <c r="AI70" s="62">
        <v>48</v>
      </c>
      <c r="AJ70" s="62">
        <v>25</v>
      </c>
      <c r="AK70" s="62">
        <v>170</v>
      </c>
      <c r="AL70" s="62">
        <v>600</v>
      </c>
      <c r="AM70" s="62">
        <v>74</v>
      </c>
      <c r="AN70" s="62">
        <v>291</v>
      </c>
      <c r="AO70" s="62">
        <v>188</v>
      </c>
      <c r="AP70" s="62">
        <v>31</v>
      </c>
      <c r="AQ70" s="63">
        <v>13</v>
      </c>
      <c r="AR70" s="62">
        <v>20</v>
      </c>
      <c r="AS70" s="62">
        <v>28</v>
      </c>
      <c r="AT70" s="62">
        <v>78</v>
      </c>
      <c r="AU70" s="62">
        <v>8</v>
      </c>
      <c r="AV70" s="62">
        <v>32</v>
      </c>
      <c r="AW70" s="62">
        <v>36</v>
      </c>
      <c r="AX70" s="62">
        <v>9</v>
      </c>
      <c r="AY70" s="28" t="s">
        <v>87</v>
      </c>
      <c r="AZ70" s="36" t="s">
        <v>87</v>
      </c>
      <c r="BA70" s="2"/>
    </row>
    <row r="71" spans="1:53" ht="24" x14ac:dyDescent="0.25">
      <c r="A71" s="38">
        <v>203</v>
      </c>
      <c r="B71" s="19" t="s">
        <v>46</v>
      </c>
      <c r="C71" s="8" t="s">
        <v>117</v>
      </c>
      <c r="E71" s="70" t="s">
        <v>142</v>
      </c>
      <c r="F71" s="61" t="s">
        <v>58</v>
      </c>
      <c r="G71" s="27"/>
      <c r="H71" s="39">
        <v>57.070790000000002</v>
      </c>
      <c r="I71" s="39">
        <v>16.73603</v>
      </c>
      <c r="J71" s="40">
        <v>1.11094</v>
      </c>
      <c r="K71" s="39">
        <v>7.6511099999999992</v>
      </c>
      <c r="L71" s="40">
        <v>0.13836000000000001</v>
      </c>
      <c r="M71" s="39">
        <v>6.8724600000000002</v>
      </c>
      <c r="N71" s="39">
        <v>2.9354799999999996</v>
      </c>
      <c r="O71" s="39">
        <v>1.65239</v>
      </c>
      <c r="P71" s="39">
        <v>3.46231</v>
      </c>
      <c r="Q71" s="40">
        <v>0.23252</v>
      </c>
      <c r="R71" s="41">
        <f t="shared" si="38"/>
        <v>97.862390000000005</v>
      </c>
      <c r="S71" s="39"/>
      <c r="T71" s="37"/>
      <c r="U71" s="41">
        <v>58.317388324564739</v>
      </c>
      <c r="V71" s="41">
        <v>17.101595413723292</v>
      </c>
      <c r="W71" s="42">
        <v>1.1352062830266052</v>
      </c>
      <c r="X71" s="41">
        <v>7.8182333376489161</v>
      </c>
      <c r="Y71" s="42">
        <v>0.14138220004641214</v>
      </c>
      <c r="Z71" s="41">
        <v>7.022575271255894</v>
      </c>
      <c r="AA71" s="41">
        <v>2.9995997440896343</v>
      </c>
      <c r="AB71" s="41">
        <v>1.6884831854198534</v>
      </c>
      <c r="AC71" s="41">
        <v>3.5379373015516995</v>
      </c>
      <c r="AD71" s="42">
        <v>0.23759893867296722</v>
      </c>
      <c r="AE71" s="29">
        <f t="shared" si="39"/>
        <v>100.00000000000001</v>
      </c>
      <c r="AF71" s="27"/>
      <c r="AG71" s="37"/>
      <c r="AH71" s="43">
        <v>2.4622243528283789</v>
      </c>
      <c r="AI71" s="43">
        <v>9.5</v>
      </c>
      <c r="AJ71" s="43">
        <v>23</v>
      </c>
      <c r="AK71" s="43">
        <v>210.2</v>
      </c>
      <c r="AL71" s="43">
        <v>549.70000000000005</v>
      </c>
      <c r="AM71" s="43">
        <v>47.5</v>
      </c>
      <c r="AN71" s="43">
        <v>312.39999999999998</v>
      </c>
      <c r="AO71" s="43">
        <v>159</v>
      </c>
      <c r="AP71" s="43">
        <v>25.4</v>
      </c>
      <c r="AQ71" s="44">
        <v>8.9</v>
      </c>
      <c r="AR71" s="43">
        <v>17.7</v>
      </c>
      <c r="AS71" s="43">
        <v>33.200000000000003</v>
      </c>
      <c r="AT71" s="43">
        <v>79</v>
      </c>
      <c r="AU71" s="43">
        <v>5.0999999999999996</v>
      </c>
      <c r="AV71" s="43">
        <v>23.2</v>
      </c>
      <c r="AW71" s="43">
        <v>43.7</v>
      </c>
      <c r="AX71" s="43">
        <v>4.5</v>
      </c>
      <c r="AY71" s="43">
        <v>24.2</v>
      </c>
      <c r="AZ71" s="74">
        <v>2.2999999999999998</v>
      </c>
      <c r="BA71" s="2"/>
    </row>
    <row r="72" spans="1:53" x14ac:dyDescent="0.25">
      <c r="A72" s="27"/>
      <c r="B72" s="27"/>
      <c r="C72" s="6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Q72" s="27" t="s">
        <v>85</v>
      </c>
      <c r="R72" s="39">
        <f>AVERAGE(R48:R71)</f>
        <v>99.676642125000015</v>
      </c>
      <c r="S72" s="27" t="s">
        <v>118</v>
      </c>
      <c r="T72" s="37" t="s">
        <v>85</v>
      </c>
      <c r="U72" s="39">
        <f>AVERAGE(U48:U71)</f>
        <v>56.203180306977686</v>
      </c>
      <c r="V72" s="39">
        <f t="shared" ref="V72:AD72" si="40">AVERAGE(V48:V71)</f>
        <v>18.179380639176625</v>
      </c>
      <c r="W72" s="40">
        <f t="shared" si="40"/>
        <v>1.1485867565627237</v>
      </c>
      <c r="X72" s="39">
        <f t="shared" si="40"/>
        <v>8.2143109153342806</v>
      </c>
      <c r="Y72" s="40">
        <f t="shared" si="40"/>
        <v>0.18573883231181013</v>
      </c>
      <c r="Z72" s="39">
        <f t="shared" si="40"/>
        <v>7.6980868631940673</v>
      </c>
      <c r="AA72" s="39">
        <f t="shared" si="40"/>
        <v>3.0574315460872956</v>
      </c>
      <c r="AB72" s="39">
        <f t="shared" si="40"/>
        <v>1.4971147516108776</v>
      </c>
      <c r="AC72" s="39">
        <f t="shared" si="40"/>
        <v>3.546182122065606</v>
      </c>
      <c r="AD72" s="40">
        <f t="shared" si="40"/>
        <v>0.26998684308680021</v>
      </c>
      <c r="AE72" s="27"/>
      <c r="AF72" s="27"/>
      <c r="AG72" s="37" t="s">
        <v>85</v>
      </c>
      <c r="AH72" s="68">
        <f>AVERAGE(AH48:AH71)</f>
        <v>6.9359260147011819</v>
      </c>
      <c r="AI72" s="68">
        <f t="shared" ref="AI72:AZ72" si="41">AVERAGE(AI48:AI71)</f>
        <v>17.295833333333334</v>
      </c>
      <c r="AJ72" s="68">
        <f t="shared" si="41"/>
        <v>24.224999999999998</v>
      </c>
      <c r="AK72" s="68">
        <f t="shared" si="41"/>
        <v>193.94583333333333</v>
      </c>
      <c r="AL72" s="68">
        <f t="shared" si="41"/>
        <v>536.27083333333337</v>
      </c>
      <c r="AM72" s="68">
        <f t="shared" si="41"/>
        <v>43.024999999999999</v>
      </c>
      <c r="AN72" s="68">
        <f t="shared" si="41"/>
        <v>330.5333333333333</v>
      </c>
      <c r="AO72" s="68">
        <f t="shared" si="41"/>
        <v>139.72499999999999</v>
      </c>
      <c r="AP72" s="68">
        <f t="shared" si="41"/>
        <v>29.049999999999997</v>
      </c>
      <c r="AQ72" s="63">
        <f t="shared" si="41"/>
        <v>9.9541666666666657</v>
      </c>
      <c r="AR72" s="68">
        <f t="shared" si="41"/>
        <v>19.908333333333335</v>
      </c>
      <c r="AS72" s="68">
        <f t="shared" si="41"/>
        <v>28.920833333333334</v>
      </c>
      <c r="AT72" s="68">
        <f t="shared" si="41"/>
        <v>82.4375</v>
      </c>
      <c r="AU72" s="68">
        <f t="shared" si="41"/>
        <v>7.5708333333333329</v>
      </c>
      <c r="AV72" s="68">
        <f t="shared" si="41"/>
        <v>18.429166666666667</v>
      </c>
      <c r="AW72" s="68">
        <f t="shared" si="41"/>
        <v>42.162500000000001</v>
      </c>
      <c r="AX72" s="68">
        <f t="shared" si="41"/>
        <v>5.9874999999999998</v>
      </c>
      <c r="AY72" s="68">
        <f t="shared" si="41"/>
        <v>22.533333333333331</v>
      </c>
      <c r="AZ72" s="75">
        <f t="shared" si="41"/>
        <v>2.2999999999999998</v>
      </c>
      <c r="BA72" s="2"/>
    </row>
    <row r="73" spans="1:53" ht="24.75" thickBot="1" x14ac:dyDescent="0.3">
      <c r="A73" s="50"/>
      <c r="B73" s="50"/>
      <c r="C73" s="3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 t="s">
        <v>86</v>
      </c>
      <c r="R73" s="54">
        <f>STDEV(R48:R71)</f>
        <v>0.94811633695794573</v>
      </c>
      <c r="S73" s="50"/>
      <c r="T73" s="55" t="s">
        <v>86</v>
      </c>
      <c r="U73" s="54">
        <f>STDEV(U48:U71)</f>
        <v>2.9317502019105071</v>
      </c>
      <c r="V73" s="54">
        <f t="shared" ref="V73:AD73" si="42">STDEV(V48:V71)</f>
        <v>1.0861813570958445</v>
      </c>
      <c r="W73" s="53">
        <f t="shared" si="42"/>
        <v>0.15250051686794178</v>
      </c>
      <c r="X73" s="54">
        <f t="shared" si="42"/>
        <v>1.202641463131999</v>
      </c>
      <c r="Y73" s="53">
        <f t="shared" si="42"/>
        <v>4.4479215108750844E-2</v>
      </c>
      <c r="Z73" s="54">
        <f t="shared" si="42"/>
        <v>1.5259637830316664</v>
      </c>
      <c r="AA73" s="54">
        <f t="shared" si="42"/>
        <v>0.92199816378358013</v>
      </c>
      <c r="AB73" s="54">
        <f t="shared" si="42"/>
        <v>0.48817170451350222</v>
      </c>
      <c r="AC73" s="54">
        <f t="shared" si="42"/>
        <v>0.51532438513914836</v>
      </c>
      <c r="AD73" s="53">
        <f t="shared" si="42"/>
        <v>5.8840387987567751E-2</v>
      </c>
      <c r="AE73" s="50"/>
      <c r="AF73" s="50"/>
      <c r="AG73" s="55" t="s">
        <v>86</v>
      </c>
      <c r="AH73" s="56">
        <f>STDEV(AH48:AH71)</f>
        <v>11.480177389195036</v>
      </c>
      <c r="AI73" s="56">
        <f t="shared" ref="AI73:AY73" si="43">STDEV(AI48:AI71)</f>
        <v>17.930553937141866</v>
      </c>
      <c r="AJ73" s="56">
        <f t="shared" si="43"/>
        <v>6.2231859588365914</v>
      </c>
      <c r="AK73" s="56">
        <f t="shared" si="43"/>
        <v>84.02836466837006</v>
      </c>
      <c r="AL73" s="56">
        <f t="shared" si="43"/>
        <v>137.0508679894682</v>
      </c>
      <c r="AM73" s="56">
        <f t="shared" si="43"/>
        <v>17.169797800840271</v>
      </c>
      <c r="AN73" s="56">
        <f t="shared" si="43"/>
        <v>46.537602063246915</v>
      </c>
      <c r="AO73" s="56">
        <f t="shared" si="43"/>
        <v>39.037131153501186</v>
      </c>
      <c r="AP73" s="56">
        <f t="shared" si="43"/>
        <v>5.2915026221291965</v>
      </c>
      <c r="AQ73" s="57">
        <f t="shared" si="43"/>
        <v>3.5202493941625024</v>
      </c>
      <c r="AR73" s="56">
        <f t="shared" si="43"/>
        <v>1.4758686953103588</v>
      </c>
      <c r="AS73" s="56">
        <f t="shared" si="43"/>
        <v>17.721197799507667</v>
      </c>
      <c r="AT73" s="56">
        <f t="shared" si="43"/>
        <v>9.2210917254246887</v>
      </c>
      <c r="AU73" s="56">
        <f t="shared" si="43"/>
        <v>2.7049839936304809</v>
      </c>
      <c r="AV73" s="56">
        <f t="shared" si="43"/>
        <v>8.8270079211802948</v>
      </c>
      <c r="AW73" s="56">
        <f t="shared" si="43"/>
        <v>13.566256492392849</v>
      </c>
      <c r="AX73" s="56">
        <f t="shared" si="43"/>
        <v>2.0041939722144848</v>
      </c>
      <c r="AY73" s="56">
        <f t="shared" si="43"/>
        <v>1.4433756729740643</v>
      </c>
      <c r="AZ73" s="58" t="s">
        <v>87</v>
      </c>
      <c r="BA73" s="2"/>
    </row>
    <row r="74" spans="1:53" x14ac:dyDescent="0.25">
      <c r="A74" s="27"/>
      <c r="B74" s="27"/>
      <c r="C74" s="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71"/>
      <c r="R74" s="69"/>
      <c r="S74" s="27"/>
      <c r="T74" s="27"/>
      <c r="U74" s="69"/>
      <c r="V74" s="69"/>
      <c r="W74" s="69"/>
      <c r="X74" s="69"/>
      <c r="Y74" s="69"/>
      <c r="Z74" s="69"/>
      <c r="AA74" s="69"/>
      <c r="AB74" s="69"/>
      <c r="AC74" s="69"/>
      <c r="AD74" s="69"/>
      <c r="AE74" s="27"/>
      <c r="AF74" s="27"/>
      <c r="AG74" s="27"/>
      <c r="AH74" s="68"/>
      <c r="AI74" s="68"/>
      <c r="AJ74" s="68"/>
      <c r="AK74" s="68"/>
      <c r="AL74" s="68"/>
      <c r="AM74" s="68"/>
      <c r="AN74" s="68"/>
      <c r="AO74" s="68"/>
      <c r="AP74" s="68"/>
      <c r="AQ74" s="68"/>
      <c r="AR74" s="27"/>
      <c r="AS74" s="27"/>
      <c r="AT74" s="27"/>
      <c r="AU74" s="27"/>
      <c r="AV74" s="27"/>
      <c r="AW74" s="27"/>
      <c r="AX74" s="27"/>
      <c r="AY74" s="27"/>
      <c r="AZ74" s="66"/>
      <c r="BA74" s="2"/>
    </row>
    <row r="75" spans="1:53" ht="24" x14ac:dyDescent="0.25">
      <c r="A75" s="19">
        <v>109</v>
      </c>
      <c r="B75" s="19" t="s">
        <v>51</v>
      </c>
      <c r="C75" s="8" t="s">
        <v>143</v>
      </c>
      <c r="E75" s="70" t="s">
        <v>144</v>
      </c>
      <c r="F75" s="61" t="s">
        <v>52</v>
      </c>
      <c r="G75" s="27"/>
      <c r="H75" s="39">
        <v>57.677039999999998</v>
      </c>
      <c r="I75" s="39">
        <v>17.640940000000001</v>
      </c>
      <c r="J75" s="40">
        <v>1.10076</v>
      </c>
      <c r="K75" s="39">
        <v>8.0129599999999996</v>
      </c>
      <c r="L75" s="40">
        <v>0.14664000000000002</v>
      </c>
      <c r="M75" s="39">
        <v>6.6457999999999995</v>
      </c>
      <c r="N75" s="39">
        <v>2.6475600000000004</v>
      </c>
      <c r="O75" s="39">
        <v>3.6936900000000001</v>
      </c>
      <c r="P75" s="39">
        <v>1.9833199999999997</v>
      </c>
      <c r="Q75" s="40">
        <v>0.25011</v>
      </c>
      <c r="R75" s="39">
        <f t="shared" ref="R75:R81" si="44">SUM(H75:Q75)</f>
        <v>99.798820000000021</v>
      </c>
      <c r="S75" s="27"/>
      <c r="T75" s="37"/>
      <c r="U75" s="39">
        <v>57.793302787217044</v>
      </c>
      <c r="V75" s="39">
        <v>17.676499814677186</v>
      </c>
      <c r="W75" s="40">
        <v>1.1029788625778478</v>
      </c>
      <c r="X75" s="39">
        <v>8.0291121649422141</v>
      </c>
      <c r="Y75" s="40">
        <v>0.14693559032706097</v>
      </c>
      <c r="Z75" s="39">
        <v>6.6591963052071845</v>
      </c>
      <c r="AA75" s="39">
        <v>2.6528968325580573</v>
      </c>
      <c r="AB75" s="39">
        <v>1.9873178873940704</v>
      </c>
      <c r="AC75" s="39">
        <v>3.7011355744350913</v>
      </c>
      <c r="AD75" s="40">
        <v>0.25061416050669133</v>
      </c>
      <c r="AE75" s="29">
        <f t="shared" ref="AE75:AE81" si="45">SUM(U75:AD75)</f>
        <v>99.999989979842439</v>
      </c>
      <c r="AF75" s="27"/>
      <c r="AG75" s="37"/>
      <c r="AH75" s="62">
        <v>5.0867000000000004</v>
      </c>
      <c r="AI75" s="62">
        <v>1.7534699999999999</v>
      </c>
      <c r="AJ75" s="62">
        <v>18.3522</v>
      </c>
      <c r="AK75" s="62">
        <v>172.47217000000001</v>
      </c>
      <c r="AL75" s="62">
        <v>688.77698000000009</v>
      </c>
      <c r="AM75" s="62">
        <v>57.225880000000004</v>
      </c>
      <c r="AN75" s="62">
        <v>313.42025999999998</v>
      </c>
      <c r="AO75" s="62">
        <v>170.40663000000001</v>
      </c>
      <c r="AP75" s="62">
        <v>39.156150000000004</v>
      </c>
      <c r="AQ75" s="63">
        <v>11.08004</v>
      </c>
      <c r="AR75" s="62">
        <v>20.792249999999999</v>
      </c>
      <c r="AS75" s="62">
        <v>9.1378699999999977</v>
      </c>
      <c r="AT75" s="62">
        <v>76.623389999999986</v>
      </c>
      <c r="AU75" s="62">
        <v>9.7475699999999978</v>
      </c>
      <c r="AV75" s="62">
        <v>25.932479999999998</v>
      </c>
      <c r="AW75" s="62">
        <v>55.65701</v>
      </c>
      <c r="AX75" s="62">
        <v>7.8061199999999999</v>
      </c>
      <c r="AY75" s="62">
        <v>29.892050000000001</v>
      </c>
      <c r="AZ75" s="36" t="s">
        <v>87</v>
      </c>
      <c r="BA75" s="2"/>
    </row>
    <row r="76" spans="1:53" ht="24" x14ac:dyDescent="0.25">
      <c r="A76" s="19">
        <v>123</v>
      </c>
      <c r="B76" s="19" t="s">
        <v>51</v>
      </c>
      <c r="C76" s="8" t="s">
        <v>143</v>
      </c>
      <c r="E76" s="70" t="s">
        <v>145</v>
      </c>
      <c r="F76" s="27" t="s">
        <v>53</v>
      </c>
      <c r="G76" s="27"/>
      <c r="H76" s="39">
        <v>60.348210000000002</v>
      </c>
      <c r="I76" s="39">
        <v>16.768789999999996</v>
      </c>
      <c r="J76" s="40">
        <v>0.71914</v>
      </c>
      <c r="K76" s="39">
        <v>6.79216</v>
      </c>
      <c r="L76" s="40">
        <v>0.15296000000000001</v>
      </c>
      <c r="M76" s="39">
        <v>5.4004500000000002</v>
      </c>
      <c r="N76" s="39">
        <v>2.08697</v>
      </c>
      <c r="O76" s="39">
        <v>1.8554199999999998</v>
      </c>
      <c r="P76" s="39">
        <v>3.7606900000000003</v>
      </c>
      <c r="Q76" s="40">
        <v>0.28319</v>
      </c>
      <c r="R76" s="39">
        <f t="shared" si="44"/>
        <v>98.167979999999972</v>
      </c>
      <c r="S76" s="27"/>
      <c r="T76" s="37"/>
      <c r="U76" s="39">
        <v>61.474427662214531</v>
      </c>
      <c r="V76" s="39">
        <v>17.081728983144092</v>
      </c>
      <c r="W76" s="40">
        <v>0.73256058313916783</v>
      </c>
      <c r="X76" s="39">
        <v>6.9189152186980705</v>
      </c>
      <c r="Y76" s="40">
        <v>0.15581453791607633</v>
      </c>
      <c r="Z76" s="39">
        <v>5.5012331412714071</v>
      </c>
      <c r="AA76" s="39">
        <v>2.1259170122562354</v>
      </c>
      <c r="AB76" s="39">
        <v>1.8900458285842459</v>
      </c>
      <c r="AC76" s="39">
        <v>3.8308719573457704</v>
      </c>
      <c r="AD76" s="40">
        <v>0.28847488881049715</v>
      </c>
      <c r="AE76" s="29">
        <f t="shared" si="45"/>
        <v>99.999989813380097</v>
      </c>
      <c r="AF76" s="27"/>
      <c r="AG76" s="37"/>
      <c r="AH76" s="62">
        <v>5.2</v>
      </c>
      <c r="AI76" s="62">
        <v>2</v>
      </c>
      <c r="AJ76" s="62">
        <v>13.6</v>
      </c>
      <c r="AK76" s="62">
        <v>88.9</v>
      </c>
      <c r="AL76" s="62">
        <v>710.3</v>
      </c>
      <c r="AM76" s="62">
        <v>58.1</v>
      </c>
      <c r="AN76" s="62">
        <v>299</v>
      </c>
      <c r="AO76" s="62">
        <v>169.7</v>
      </c>
      <c r="AP76" s="62">
        <v>26.6</v>
      </c>
      <c r="AQ76" s="63">
        <v>10.199999999999999</v>
      </c>
      <c r="AR76" s="62">
        <v>18.100000000000001</v>
      </c>
      <c r="AS76" s="62">
        <v>9.6</v>
      </c>
      <c r="AT76" s="62">
        <v>87.6</v>
      </c>
      <c r="AU76" s="62">
        <v>11.7</v>
      </c>
      <c r="AV76" s="62">
        <v>24.7</v>
      </c>
      <c r="AW76" s="62">
        <v>47.8</v>
      </c>
      <c r="AX76" s="62">
        <v>6.1</v>
      </c>
      <c r="AY76" s="62">
        <v>23.4</v>
      </c>
      <c r="AZ76" s="36" t="s">
        <v>87</v>
      </c>
      <c r="BA76" s="2"/>
    </row>
    <row r="77" spans="1:53" ht="24" x14ac:dyDescent="0.25">
      <c r="A77" s="19">
        <v>127</v>
      </c>
      <c r="B77" s="19" t="s">
        <v>51</v>
      </c>
      <c r="C77" s="8" t="s">
        <v>143</v>
      </c>
      <c r="E77" s="70" t="s">
        <v>146</v>
      </c>
      <c r="F77" s="27" t="s">
        <v>54</v>
      </c>
      <c r="G77" s="27"/>
      <c r="H77" s="39">
        <v>56.58314</v>
      </c>
      <c r="I77" s="39">
        <v>17.734639999999999</v>
      </c>
      <c r="J77" s="40">
        <v>1.06795</v>
      </c>
      <c r="K77" s="39">
        <v>7.7723500000000003</v>
      </c>
      <c r="L77" s="40">
        <v>0.15286</v>
      </c>
      <c r="M77" s="39">
        <v>6.8787799999999999</v>
      </c>
      <c r="N77" s="39">
        <v>2.8354299999999997</v>
      </c>
      <c r="O77" s="39">
        <v>1.63043</v>
      </c>
      <c r="P77" s="39">
        <v>3.6564799999999997</v>
      </c>
      <c r="Q77" s="40">
        <v>0.26132000000000005</v>
      </c>
      <c r="R77" s="39">
        <f t="shared" si="44"/>
        <v>98.573380000000014</v>
      </c>
      <c r="S77" s="27"/>
      <c r="T77" s="37"/>
      <c r="U77" s="39">
        <v>57.402049113056698</v>
      </c>
      <c r="V77" s="39">
        <v>17.991307592374334</v>
      </c>
      <c r="W77" s="40">
        <v>1.0834060879316507</v>
      </c>
      <c r="X77" s="39">
        <v>7.8848366567119861</v>
      </c>
      <c r="Y77" s="40">
        <v>0.15507229233693723</v>
      </c>
      <c r="Z77" s="39">
        <v>6.9783343129757762</v>
      </c>
      <c r="AA77" s="39">
        <v>2.8764662427117744</v>
      </c>
      <c r="AB77" s="39">
        <v>1.6540266753559636</v>
      </c>
      <c r="AC77" s="39">
        <v>3.7093990284192349</v>
      </c>
      <c r="AD77" s="40">
        <v>0.26510199812566038</v>
      </c>
      <c r="AE77" s="29">
        <f t="shared" si="45"/>
        <v>100.00000000000001</v>
      </c>
      <c r="AF77" s="27"/>
      <c r="AG77" s="37"/>
      <c r="AH77" s="62">
        <v>5.6</v>
      </c>
      <c r="AI77" s="62">
        <v>5.4</v>
      </c>
      <c r="AJ77" s="62">
        <v>25.2</v>
      </c>
      <c r="AK77" s="62">
        <v>207.6</v>
      </c>
      <c r="AL77" s="62">
        <v>590</v>
      </c>
      <c r="AM77" s="62">
        <v>49.1</v>
      </c>
      <c r="AN77" s="62">
        <v>293.8</v>
      </c>
      <c r="AO77" s="62">
        <v>137.30000000000001</v>
      </c>
      <c r="AP77" s="62">
        <v>30</v>
      </c>
      <c r="AQ77" s="63">
        <v>8.9</v>
      </c>
      <c r="AR77" s="62">
        <v>21.4</v>
      </c>
      <c r="AS77" s="62">
        <v>22</v>
      </c>
      <c r="AT77" s="62">
        <v>80.099999999999994</v>
      </c>
      <c r="AU77" s="62">
        <v>7.3</v>
      </c>
      <c r="AV77" s="62">
        <v>23.3</v>
      </c>
      <c r="AW77" s="62">
        <v>40.4</v>
      </c>
      <c r="AX77" s="62">
        <v>4.7</v>
      </c>
      <c r="AY77" s="62">
        <v>23.8</v>
      </c>
      <c r="AZ77" s="36" t="s">
        <v>87</v>
      </c>
      <c r="BA77" s="2"/>
    </row>
    <row r="78" spans="1:53" ht="24" x14ac:dyDescent="0.25">
      <c r="A78" s="19">
        <v>179</v>
      </c>
      <c r="B78" s="19" t="s">
        <v>55</v>
      </c>
      <c r="C78" s="8" t="s">
        <v>143</v>
      </c>
      <c r="E78" s="70" t="s">
        <v>147</v>
      </c>
      <c r="F78" s="61" t="s">
        <v>56</v>
      </c>
      <c r="G78" s="27"/>
      <c r="H78" s="39">
        <v>54.70253000000001</v>
      </c>
      <c r="I78" s="39">
        <v>18.256589999999999</v>
      </c>
      <c r="J78" s="40">
        <v>0.78859999999999997</v>
      </c>
      <c r="K78" s="39">
        <v>6.6367900000000004</v>
      </c>
      <c r="L78" s="40">
        <v>3.3670000000000005E-2</v>
      </c>
      <c r="M78" s="39">
        <v>4.1034999999999995</v>
      </c>
      <c r="N78" s="39">
        <v>0.76737</v>
      </c>
      <c r="O78" s="39">
        <v>0.61250000000000004</v>
      </c>
      <c r="P78" s="39">
        <v>1.8649</v>
      </c>
      <c r="Q78" s="40">
        <v>8.5210000000000008E-2</v>
      </c>
      <c r="R78" s="39">
        <f t="shared" si="44"/>
        <v>87.851660000000024</v>
      </c>
      <c r="S78" s="27"/>
      <c r="T78" s="37"/>
      <c r="U78" s="39">
        <v>62.266913962260034</v>
      </c>
      <c r="V78" s="39">
        <v>20.781150684881609</v>
      </c>
      <c r="W78" s="40">
        <v>0.89764931074738696</v>
      </c>
      <c r="X78" s="39">
        <v>7.5545396513760474</v>
      </c>
      <c r="Y78" s="40">
        <v>3.8325960300360791E-2</v>
      </c>
      <c r="Z78" s="39">
        <v>4.6709408402889956</v>
      </c>
      <c r="AA78" s="39">
        <v>0.87348358050750985</v>
      </c>
      <c r="AB78" s="39">
        <v>0.69719782251176077</v>
      </c>
      <c r="AC78" s="39">
        <v>2.1227823986974412</v>
      </c>
      <c r="AD78" s="40">
        <v>9.6993022785676952E-2</v>
      </c>
      <c r="AE78" s="29">
        <f t="shared" si="45"/>
        <v>99.999977234356805</v>
      </c>
      <c r="AF78" s="27"/>
      <c r="AG78" s="37"/>
      <c r="AH78" s="62">
        <v>0.64615384615384563</v>
      </c>
      <c r="AI78" s="62">
        <v>0.6</v>
      </c>
      <c r="AJ78" s="62">
        <v>13</v>
      </c>
      <c r="AK78" s="62">
        <v>50.8</v>
      </c>
      <c r="AL78" s="62">
        <v>355.3</v>
      </c>
      <c r="AM78" s="62">
        <v>17.3</v>
      </c>
      <c r="AN78" s="62">
        <v>339</v>
      </c>
      <c r="AO78" s="62">
        <v>172.6</v>
      </c>
      <c r="AP78" s="62">
        <v>19.100000000000001</v>
      </c>
      <c r="AQ78" s="63">
        <v>9.4</v>
      </c>
      <c r="AR78" s="62">
        <v>18.399999999999999</v>
      </c>
      <c r="AS78" s="62">
        <v>12.7</v>
      </c>
      <c r="AT78" s="62">
        <v>78.5</v>
      </c>
      <c r="AU78" s="62">
        <v>7</v>
      </c>
      <c r="AV78" s="62">
        <v>16.7</v>
      </c>
      <c r="AW78" s="62">
        <v>39.799999999999997</v>
      </c>
      <c r="AX78" s="62">
        <v>8.6</v>
      </c>
      <c r="AY78" s="62">
        <v>18.3</v>
      </c>
      <c r="AZ78" s="36" t="s">
        <v>87</v>
      </c>
      <c r="BA78" s="2"/>
    </row>
    <row r="79" spans="1:53" ht="24" x14ac:dyDescent="0.25">
      <c r="A79" s="19">
        <v>185</v>
      </c>
      <c r="B79" s="19" t="s">
        <v>51</v>
      </c>
      <c r="C79" s="8" t="s">
        <v>143</v>
      </c>
      <c r="E79" s="70" t="s">
        <v>148</v>
      </c>
      <c r="F79" s="61" t="s">
        <v>57</v>
      </c>
      <c r="G79" s="27"/>
      <c r="H79" s="39">
        <v>57.833959999999998</v>
      </c>
      <c r="I79" s="39">
        <v>17.677620000000001</v>
      </c>
      <c r="J79" s="40">
        <v>0.96255999999999997</v>
      </c>
      <c r="K79" s="39">
        <v>7.1498699999999999</v>
      </c>
      <c r="L79" s="40">
        <v>0.13666999999999999</v>
      </c>
      <c r="M79" s="39">
        <v>6.3155999999999999</v>
      </c>
      <c r="N79" s="39">
        <v>2.6902699999999999</v>
      </c>
      <c r="O79" s="39">
        <v>1.6843000000000001</v>
      </c>
      <c r="P79" s="39">
        <v>3.5459200000000002</v>
      </c>
      <c r="Q79" s="40">
        <v>0.24400000000000002</v>
      </c>
      <c r="R79" s="39">
        <f t="shared" si="44"/>
        <v>98.240769999999983</v>
      </c>
      <c r="S79" s="27"/>
      <c r="T79" s="37"/>
      <c r="U79" s="39">
        <v>58.869605880572202</v>
      </c>
      <c r="V79" s="39">
        <v>17.99417716349565</v>
      </c>
      <c r="W79" s="40">
        <v>0.97979678092946731</v>
      </c>
      <c r="X79" s="39">
        <v>7.2779043488864801</v>
      </c>
      <c r="Y79" s="40">
        <v>0.13911738078626817</v>
      </c>
      <c r="Z79" s="39">
        <v>6.4286948861765953</v>
      </c>
      <c r="AA79" s="39">
        <v>2.738445277002076</v>
      </c>
      <c r="AB79" s="39">
        <v>1.7144611433256129</v>
      </c>
      <c r="AC79" s="39">
        <v>3.6094175962365123</v>
      </c>
      <c r="AD79" s="40">
        <v>0.24836936351686134</v>
      </c>
      <c r="AE79" s="29">
        <f t="shared" si="45"/>
        <v>99.999989820927709</v>
      </c>
      <c r="AF79" s="27"/>
      <c r="AG79" s="37"/>
      <c r="AH79" s="62">
        <v>10.9</v>
      </c>
      <c r="AI79" s="62">
        <v>6.1</v>
      </c>
      <c r="AJ79" s="62">
        <v>21.1</v>
      </c>
      <c r="AK79" s="62">
        <v>182.7</v>
      </c>
      <c r="AL79" s="62">
        <v>613.4</v>
      </c>
      <c r="AM79" s="62">
        <v>52.7</v>
      </c>
      <c r="AN79" s="62">
        <v>284.2</v>
      </c>
      <c r="AO79" s="62">
        <v>140.19999999999999</v>
      </c>
      <c r="AP79" s="62">
        <v>24.1</v>
      </c>
      <c r="AQ79" s="63">
        <v>7.6</v>
      </c>
      <c r="AR79" s="62">
        <v>21</v>
      </c>
      <c r="AS79" s="62">
        <v>16.5</v>
      </c>
      <c r="AT79" s="62">
        <v>87</v>
      </c>
      <c r="AU79" s="62">
        <v>7.6</v>
      </c>
      <c r="AV79" s="62">
        <v>19</v>
      </c>
      <c r="AW79" s="62">
        <v>47.5</v>
      </c>
      <c r="AX79" s="62">
        <v>4.7</v>
      </c>
      <c r="AY79" s="62">
        <v>24.8</v>
      </c>
      <c r="AZ79" s="36" t="s">
        <v>87</v>
      </c>
      <c r="BA79" s="2"/>
    </row>
    <row r="80" spans="1:53" ht="24" x14ac:dyDescent="0.25">
      <c r="A80" s="19">
        <v>191</v>
      </c>
      <c r="B80" s="19" t="s">
        <v>51</v>
      </c>
      <c r="C80" s="8" t="s">
        <v>143</v>
      </c>
      <c r="E80" s="70" t="s">
        <v>149</v>
      </c>
      <c r="F80" s="61" t="s">
        <v>57</v>
      </c>
      <c r="G80" s="27"/>
      <c r="H80" s="39">
        <v>58.118859999999998</v>
      </c>
      <c r="I80" s="39">
        <v>17.611530000000002</v>
      </c>
      <c r="J80" s="40">
        <v>0.97763</v>
      </c>
      <c r="K80" s="39">
        <v>6.4755600000000006</v>
      </c>
      <c r="L80" s="40">
        <v>0.11353000000000001</v>
      </c>
      <c r="M80" s="39">
        <v>6.7787499999999996</v>
      </c>
      <c r="N80" s="39">
        <v>2.5375000000000001</v>
      </c>
      <c r="O80" s="39">
        <v>1.7451699999999999</v>
      </c>
      <c r="P80" s="39">
        <v>3.6368599999999995</v>
      </c>
      <c r="Q80" s="40">
        <v>0.24649000000000004</v>
      </c>
      <c r="R80" s="39">
        <f t="shared" si="44"/>
        <v>98.241879999999995</v>
      </c>
      <c r="S80" s="27"/>
      <c r="T80" s="37"/>
      <c r="U80" s="39">
        <v>59.158951269962586</v>
      </c>
      <c r="V80" s="39">
        <v>17.926704774654638</v>
      </c>
      <c r="W80" s="40">
        <v>0.9951256017419049</v>
      </c>
      <c r="X80" s="39">
        <v>6.5914461929521497</v>
      </c>
      <c r="Y80" s="40">
        <v>0.11556172536210883</v>
      </c>
      <c r="Z80" s="39">
        <v>6.900062061115082</v>
      </c>
      <c r="AA80" s="39">
        <v>2.5829109319682124</v>
      </c>
      <c r="AB80" s="39">
        <v>1.7764014467558484</v>
      </c>
      <c r="AC80" s="39">
        <v>3.7019450057292267</v>
      </c>
      <c r="AD80" s="40">
        <v>0.25090116871757434</v>
      </c>
      <c r="AE80" s="29">
        <f t="shared" si="45"/>
        <v>100.00001017895934</v>
      </c>
      <c r="AF80" s="27"/>
      <c r="AG80" s="37"/>
      <c r="AH80" s="62">
        <v>10.6</v>
      </c>
      <c r="AI80" s="62">
        <v>4.0999999999999996</v>
      </c>
      <c r="AJ80" s="62">
        <v>21.5</v>
      </c>
      <c r="AK80" s="62">
        <v>189.9</v>
      </c>
      <c r="AL80" s="62">
        <v>625.20000000000005</v>
      </c>
      <c r="AM80" s="62">
        <v>54.9</v>
      </c>
      <c r="AN80" s="62">
        <v>309.3</v>
      </c>
      <c r="AO80" s="62">
        <v>146.80000000000001</v>
      </c>
      <c r="AP80" s="62">
        <v>26</v>
      </c>
      <c r="AQ80" s="63">
        <v>8.5</v>
      </c>
      <c r="AR80" s="62">
        <v>21</v>
      </c>
      <c r="AS80" s="62">
        <v>13.1</v>
      </c>
      <c r="AT80" s="62">
        <v>104.6</v>
      </c>
      <c r="AU80" s="62">
        <v>7.8</v>
      </c>
      <c r="AV80" s="62">
        <v>24.9</v>
      </c>
      <c r="AW80" s="62">
        <v>40.6</v>
      </c>
      <c r="AX80" s="62">
        <v>5.4</v>
      </c>
      <c r="AY80" s="62">
        <v>23.1</v>
      </c>
      <c r="AZ80" s="36" t="s">
        <v>87</v>
      </c>
      <c r="BA80" s="2"/>
    </row>
    <row r="81" spans="1:53" ht="24" x14ac:dyDescent="0.25">
      <c r="A81" s="19">
        <v>224</v>
      </c>
      <c r="B81" s="19" t="s">
        <v>51</v>
      </c>
      <c r="C81" s="8" t="s">
        <v>143</v>
      </c>
      <c r="E81" s="70" t="s">
        <v>150</v>
      </c>
      <c r="F81" s="61" t="s">
        <v>59</v>
      </c>
      <c r="G81" s="27"/>
      <c r="H81" s="69">
        <v>58.181870000000004</v>
      </c>
      <c r="I81" s="69">
        <v>17.98818</v>
      </c>
      <c r="J81" s="40">
        <v>0.97448999999999997</v>
      </c>
      <c r="K81" s="69">
        <v>7.2347799999999998</v>
      </c>
      <c r="L81" s="40">
        <v>0.11319</v>
      </c>
      <c r="M81" s="69">
        <v>6.5086300000000001</v>
      </c>
      <c r="N81" s="69">
        <v>1.9522200000000001</v>
      </c>
      <c r="O81" s="69">
        <v>1.5464800000000001</v>
      </c>
      <c r="P81" s="69">
        <v>3.94848</v>
      </c>
      <c r="Q81" s="40">
        <v>0.23647000000000001</v>
      </c>
      <c r="R81" s="41">
        <f t="shared" si="44"/>
        <v>98.684790000000007</v>
      </c>
      <c r="S81" s="76"/>
      <c r="T81" s="37"/>
      <c r="U81" s="77">
        <v>58.957282069506341</v>
      </c>
      <c r="V81" s="77">
        <v>18.227915365680975</v>
      </c>
      <c r="W81" s="42">
        <v>0.98747740153269803</v>
      </c>
      <c r="X81" s="77">
        <v>7.3312006845229138</v>
      </c>
      <c r="Y81" s="42">
        <v>0.114698526490252</v>
      </c>
      <c r="Z81" s="77">
        <v>6.5953730053030482</v>
      </c>
      <c r="AA81" s="77">
        <v>1.9782379837865594</v>
      </c>
      <c r="AB81" s="77">
        <v>1.5670905313777332</v>
      </c>
      <c r="AC81" s="77">
        <v>4.0011029055237399</v>
      </c>
      <c r="AD81" s="42">
        <v>0.23962152627573099</v>
      </c>
      <c r="AE81" s="29">
        <f t="shared" si="45"/>
        <v>99.999999999999986</v>
      </c>
      <c r="AF81" s="27"/>
      <c r="AG81" s="37"/>
      <c r="AH81" s="78">
        <v>3.9</v>
      </c>
      <c r="AI81" s="78">
        <v>2.9</v>
      </c>
      <c r="AJ81" s="78">
        <v>20</v>
      </c>
      <c r="AK81" s="78">
        <v>160.4</v>
      </c>
      <c r="AL81" s="78">
        <v>669.5</v>
      </c>
      <c r="AM81" s="78">
        <v>42.1</v>
      </c>
      <c r="AN81" s="78">
        <v>302.3</v>
      </c>
      <c r="AO81" s="78">
        <v>155.69999999999999</v>
      </c>
      <c r="AP81" s="78">
        <v>38.9</v>
      </c>
      <c r="AQ81" s="44">
        <v>8.9</v>
      </c>
      <c r="AR81" s="78">
        <v>20.9</v>
      </c>
      <c r="AS81" s="78">
        <v>25.9</v>
      </c>
      <c r="AT81" s="78">
        <v>89.6</v>
      </c>
      <c r="AU81" s="78">
        <v>22.1</v>
      </c>
      <c r="AV81" s="78">
        <v>23.5</v>
      </c>
      <c r="AW81" s="78">
        <v>49.9</v>
      </c>
      <c r="AX81" s="78">
        <v>5.2</v>
      </c>
      <c r="AY81" s="78">
        <v>28.4</v>
      </c>
      <c r="AZ81" s="79">
        <v>2.7</v>
      </c>
      <c r="BA81" s="2"/>
    </row>
    <row r="82" spans="1:53" x14ac:dyDescent="0.25">
      <c r="A82" s="27"/>
      <c r="B82" s="27"/>
      <c r="C82" s="8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Q82" s="27" t="s">
        <v>85</v>
      </c>
      <c r="R82" s="39">
        <f>AVERAGE(R75:R81)</f>
        <v>97.079897142857149</v>
      </c>
      <c r="S82" s="27" t="s">
        <v>64</v>
      </c>
      <c r="T82" s="37" t="s">
        <v>85</v>
      </c>
      <c r="U82" s="39">
        <f t="shared" ref="U82:AD82" si="46">AVERAGE(U75:U81)</f>
        <v>59.417504677827061</v>
      </c>
      <c r="V82" s="39">
        <f t="shared" si="46"/>
        <v>18.239926339844068</v>
      </c>
      <c r="W82" s="40">
        <f t="shared" si="46"/>
        <v>0.96842780408573204</v>
      </c>
      <c r="X82" s="39">
        <f t="shared" si="46"/>
        <v>7.3697078454414084</v>
      </c>
      <c r="Y82" s="40">
        <f t="shared" si="46"/>
        <v>0.12364657335986633</v>
      </c>
      <c r="Z82" s="39">
        <f t="shared" si="46"/>
        <v>6.2476906503340119</v>
      </c>
      <c r="AA82" s="39">
        <f t="shared" si="46"/>
        <v>2.2611939801129179</v>
      </c>
      <c r="AB82" s="39">
        <f t="shared" si="46"/>
        <v>1.612363047900748</v>
      </c>
      <c r="AC82" s="39">
        <f t="shared" si="46"/>
        <v>3.5252363523410017</v>
      </c>
      <c r="AD82" s="40">
        <f t="shared" si="46"/>
        <v>0.23429658981981324</v>
      </c>
      <c r="AE82" s="27"/>
      <c r="AF82" s="27"/>
      <c r="AG82" s="37" t="s">
        <v>85</v>
      </c>
      <c r="AH82" s="68">
        <f>AVERAGE(AH75:AH81)</f>
        <v>5.9904076923076923</v>
      </c>
      <c r="AI82" s="68">
        <f t="shared" ref="AI82:AZ82" si="47">AVERAGE(AI75:AI81)</f>
        <v>3.2647814285714283</v>
      </c>
      <c r="AJ82" s="68">
        <f t="shared" si="47"/>
        <v>18.964599999999997</v>
      </c>
      <c r="AK82" s="68">
        <f t="shared" si="47"/>
        <v>150.39602428571428</v>
      </c>
      <c r="AL82" s="68">
        <f t="shared" si="47"/>
        <v>607.49671142857153</v>
      </c>
      <c r="AM82" s="68">
        <f t="shared" si="47"/>
        <v>47.346554285714284</v>
      </c>
      <c r="AN82" s="68">
        <f t="shared" si="47"/>
        <v>305.86003714285715</v>
      </c>
      <c r="AO82" s="68">
        <f t="shared" si="47"/>
        <v>156.10094714285714</v>
      </c>
      <c r="AP82" s="68">
        <f t="shared" si="47"/>
        <v>29.122307142857146</v>
      </c>
      <c r="AQ82" s="63">
        <f t="shared" si="47"/>
        <v>9.225719999999999</v>
      </c>
      <c r="AR82" s="68">
        <f t="shared" si="47"/>
        <v>20.227464285714287</v>
      </c>
      <c r="AS82" s="68">
        <f t="shared" si="47"/>
        <v>15.562552857142858</v>
      </c>
      <c r="AT82" s="68">
        <f t="shared" si="47"/>
        <v>86.289055714285723</v>
      </c>
      <c r="AU82" s="68">
        <f t="shared" si="47"/>
        <v>10.463938571428571</v>
      </c>
      <c r="AV82" s="68">
        <f t="shared" si="47"/>
        <v>22.576068571428571</v>
      </c>
      <c r="AW82" s="68">
        <f t="shared" si="47"/>
        <v>45.951001428571431</v>
      </c>
      <c r="AX82" s="68">
        <f t="shared" si="47"/>
        <v>6.0723028571428577</v>
      </c>
      <c r="AY82" s="68">
        <f t="shared" si="47"/>
        <v>24.527435714285712</v>
      </c>
      <c r="AZ82" s="75">
        <f t="shared" si="47"/>
        <v>2.7</v>
      </c>
      <c r="BA82" s="2"/>
    </row>
    <row r="83" spans="1:53" ht="24.75" thickBot="1" x14ac:dyDescent="0.3">
      <c r="A83" s="50"/>
      <c r="B83" s="50"/>
      <c r="C83" s="5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 t="s">
        <v>86</v>
      </c>
      <c r="R83" s="54">
        <f>STDEV(R75:R81)</f>
        <v>4.1077331268828079</v>
      </c>
      <c r="S83" s="50"/>
      <c r="T83" s="55" t="s">
        <v>86</v>
      </c>
      <c r="U83" s="54">
        <f t="shared" ref="U83:AD83" si="48">STDEV(U75:U81)</f>
        <v>1.8087291189718653</v>
      </c>
      <c r="V83" s="54">
        <f t="shared" si="48"/>
        <v>1.1787809868538859</v>
      </c>
      <c r="W83" s="53">
        <f t="shared" si="48"/>
        <v>0.12461396880690979</v>
      </c>
      <c r="X83" s="54">
        <f t="shared" si="48"/>
        <v>0.50878129236205261</v>
      </c>
      <c r="Y83" s="53">
        <f t="shared" si="48"/>
        <v>4.1289864118239386E-2</v>
      </c>
      <c r="Z83" s="54">
        <f t="shared" si="48"/>
        <v>0.84909263854800932</v>
      </c>
      <c r="AA83" s="54">
        <f t="shared" si="48"/>
        <v>0.69370572366736394</v>
      </c>
      <c r="AB83" s="54">
        <f t="shared" si="48"/>
        <v>0.42746234222097279</v>
      </c>
      <c r="AC83" s="54">
        <f t="shared" si="48"/>
        <v>0.63112439993697056</v>
      </c>
      <c r="AD83" s="53">
        <f t="shared" si="48"/>
        <v>6.2589807269225167E-2</v>
      </c>
      <c r="AE83" s="50"/>
      <c r="AF83" s="50"/>
      <c r="AG83" s="55" t="s">
        <v>86</v>
      </c>
      <c r="AH83" s="56">
        <f>STDEV(AH75:AH81)</f>
        <v>3.6486787892442472</v>
      </c>
      <c r="AI83" s="56">
        <f t="shared" ref="AI83:AY83" si="49">STDEV(AI75:AI81)</f>
        <v>2.0171379314301459</v>
      </c>
      <c r="AJ83" s="56">
        <f t="shared" si="49"/>
        <v>4.3907264531813848</v>
      </c>
      <c r="AK83" s="56">
        <f t="shared" si="49"/>
        <v>57.972652428917996</v>
      </c>
      <c r="AL83" s="56">
        <f t="shared" si="49"/>
        <v>119.21757239197636</v>
      </c>
      <c r="AM83" s="56">
        <f t="shared" si="49"/>
        <v>14.331480050712207</v>
      </c>
      <c r="AN83" s="56">
        <f t="shared" si="49"/>
        <v>17.519432692765022</v>
      </c>
      <c r="AO83" s="56">
        <f t="shared" si="49"/>
        <v>15.026585638335268</v>
      </c>
      <c r="AP83" s="56">
        <f t="shared" si="49"/>
        <v>7.5147928510166162</v>
      </c>
      <c r="AQ83" s="57">
        <f t="shared" si="49"/>
        <v>1.1401695614249723</v>
      </c>
      <c r="AR83" s="56">
        <f t="shared" si="49"/>
        <v>1.3665943102942331</v>
      </c>
      <c r="AS83" s="56">
        <f t="shared" si="49"/>
        <v>6.3281027714650575</v>
      </c>
      <c r="AT83" s="56">
        <f t="shared" si="49"/>
        <v>9.4945242346167866</v>
      </c>
      <c r="AU83" s="56">
        <f t="shared" si="49"/>
        <v>5.3967127018597463</v>
      </c>
      <c r="AV83" s="56">
        <f t="shared" si="49"/>
        <v>3.4125116350836047</v>
      </c>
      <c r="AW83" s="56">
        <f t="shared" si="49"/>
        <v>5.9568033390413282</v>
      </c>
      <c r="AX83" s="56">
        <f t="shared" si="49"/>
        <v>1.5478735700062209</v>
      </c>
      <c r="AY83" s="56">
        <f t="shared" si="49"/>
        <v>3.7962467028538431</v>
      </c>
      <c r="AZ83" s="58" t="s">
        <v>87</v>
      </c>
      <c r="BA83" s="2"/>
    </row>
    <row r="84" spans="1:53" x14ac:dyDescent="0.25">
      <c r="A84" s="27"/>
      <c r="B84" s="27"/>
      <c r="C84" s="8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69"/>
      <c r="S84" s="27"/>
      <c r="T84" s="27"/>
      <c r="U84" s="69"/>
      <c r="V84" s="69"/>
      <c r="W84" s="40"/>
      <c r="X84" s="69"/>
      <c r="Y84" s="40"/>
      <c r="Z84" s="69"/>
      <c r="AA84" s="69"/>
      <c r="AB84" s="69"/>
      <c r="AC84" s="69"/>
      <c r="AD84" s="40"/>
      <c r="AE84" s="27"/>
      <c r="AF84" s="27"/>
      <c r="AG84" s="27"/>
      <c r="AH84" s="68"/>
      <c r="AI84" s="68"/>
      <c r="AJ84" s="68"/>
      <c r="AK84" s="68"/>
      <c r="AL84" s="68"/>
      <c r="AM84" s="68"/>
      <c r="AN84" s="68"/>
      <c r="AO84" s="68"/>
      <c r="AP84" s="68"/>
      <c r="AQ84" s="63"/>
      <c r="AR84" s="27"/>
      <c r="AS84" s="27"/>
      <c r="AT84" s="27"/>
      <c r="AU84" s="27"/>
      <c r="AV84" s="27"/>
      <c r="AW84" s="27"/>
      <c r="AX84" s="27"/>
      <c r="AY84" s="27"/>
      <c r="AZ84" s="66"/>
      <c r="BA84" s="2"/>
    </row>
    <row r="85" spans="1:53" x14ac:dyDescent="0.25">
      <c r="A85" s="19">
        <v>17</v>
      </c>
      <c r="B85" s="19" t="s">
        <v>36</v>
      </c>
      <c r="C85" s="8" t="s">
        <v>60</v>
      </c>
      <c r="E85" s="19" t="s">
        <v>151</v>
      </c>
      <c r="F85" s="61" t="s">
        <v>48</v>
      </c>
      <c r="G85" s="27"/>
      <c r="H85" s="39">
        <v>59.27</v>
      </c>
      <c r="I85" s="39">
        <v>18.149999999999999</v>
      </c>
      <c r="J85" s="40">
        <v>0.99399999999999999</v>
      </c>
      <c r="K85" s="39">
        <v>6.41</v>
      </c>
      <c r="L85" s="40">
        <v>0.215</v>
      </c>
      <c r="M85" s="39">
        <v>6.68</v>
      </c>
      <c r="N85" s="39">
        <v>2.42</v>
      </c>
      <c r="O85" s="39">
        <v>1.96</v>
      </c>
      <c r="P85" s="39">
        <v>3.99</v>
      </c>
      <c r="Q85" s="40">
        <v>0.27900000000000003</v>
      </c>
      <c r="R85" s="39">
        <f t="shared" ref="R85:R92" si="50">SUM(H85:Q85)</f>
        <v>100.36799999999998</v>
      </c>
      <c r="S85" s="27"/>
      <c r="T85" s="37"/>
      <c r="U85" s="39">
        <v>59.052686115096456</v>
      </c>
      <c r="V85" s="39">
        <v>18.083452893352465</v>
      </c>
      <c r="W85" s="40">
        <v>0.99035549179021232</v>
      </c>
      <c r="X85" s="39">
        <v>6.3864976885062976</v>
      </c>
      <c r="Y85" s="40">
        <v>0.21421170094053885</v>
      </c>
      <c r="Z85" s="39">
        <v>6.655507731547905</v>
      </c>
      <c r="AA85" s="39">
        <v>2.4111270524469957</v>
      </c>
      <c r="AB85" s="39">
        <v>1.952813645783517</v>
      </c>
      <c r="AC85" s="39">
        <v>3.9753706360593024</v>
      </c>
      <c r="AD85" s="40">
        <v>0.27797704447632721</v>
      </c>
      <c r="AE85" s="39">
        <f>SUM(U85:AD85)</f>
        <v>100.00000000000001</v>
      </c>
      <c r="AF85" s="27"/>
      <c r="AG85" s="37"/>
      <c r="AH85" s="62">
        <v>6</v>
      </c>
      <c r="AI85" s="62">
        <v>8</v>
      </c>
      <c r="AJ85" s="62">
        <v>18</v>
      </c>
      <c r="AK85" s="62">
        <v>122</v>
      </c>
      <c r="AL85" s="62">
        <v>672</v>
      </c>
      <c r="AM85" s="62">
        <v>44</v>
      </c>
      <c r="AN85" s="62">
        <v>323</v>
      </c>
      <c r="AO85" s="62">
        <v>159</v>
      </c>
      <c r="AP85" s="62">
        <v>36</v>
      </c>
      <c r="AQ85" s="63">
        <v>11.4</v>
      </c>
      <c r="AR85" s="62">
        <v>22</v>
      </c>
      <c r="AS85" s="62">
        <v>12</v>
      </c>
      <c r="AT85" s="62">
        <v>87</v>
      </c>
      <c r="AU85" s="62">
        <v>11</v>
      </c>
      <c r="AV85" s="62">
        <v>28</v>
      </c>
      <c r="AW85" s="62">
        <v>67</v>
      </c>
      <c r="AX85" s="62">
        <v>9</v>
      </c>
      <c r="AY85" s="28" t="s">
        <v>87</v>
      </c>
      <c r="AZ85" s="36" t="s">
        <v>87</v>
      </c>
      <c r="BA85" s="2"/>
    </row>
    <row r="86" spans="1:53" x14ac:dyDescent="0.25">
      <c r="A86" s="19">
        <v>25</v>
      </c>
      <c r="B86" s="19" t="s">
        <v>36</v>
      </c>
      <c r="C86" s="8" t="s">
        <v>60</v>
      </c>
      <c r="E86" s="19" t="s">
        <v>152</v>
      </c>
      <c r="F86" s="61" t="s">
        <v>48</v>
      </c>
      <c r="G86" s="27"/>
      <c r="H86" s="39">
        <v>60.209999000000003</v>
      </c>
      <c r="I86" s="39">
        <v>18.370000999999998</v>
      </c>
      <c r="J86" s="40">
        <v>0.91100000000000003</v>
      </c>
      <c r="K86" s="39">
        <v>6.39</v>
      </c>
      <c r="L86" s="40">
        <v>0.122</v>
      </c>
      <c r="M86" s="39">
        <v>5.94</v>
      </c>
      <c r="N86" s="39">
        <v>1.21</v>
      </c>
      <c r="O86" s="39">
        <v>2.08</v>
      </c>
      <c r="P86" s="39">
        <v>4.3099999999999996</v>
      </c>
      <c r="Q86" s="40">
        <v>0.252</v>
      </c>
      <c r="R86" s="39">
        <f t="shared" si="50"/>
        <v>99.794999999999987</v>
      </c>
      <c r="S86" s="27"/>
      <c r="T86" s="37"/>
      <c r="U86" s="39">
        <v>60.333683050253036</v>
      </c>
      <c r="V86" s="39">
        <v>18.407736860564157</v>
      </c>
      <c r="W86" s="40">
        <v>0.91287138634200127</v>
      </c>
      <c r="X86" s="39">
        <v>6.4031264091387348</v>
      </c>
      <c r="Y86" s="40">
        <v>0.12225061375820433</v>
      </c>
      <c r="Z86" s="39">
        <v>5.9522020141289653</v>
      </c>
      <c r="AA86" s="39">
        <v>1.2124855954707152</v>
      </c>
      <c r="AB86" s="39">
        <v>2.0842727591562706</v>
      </c>
      <c r="AC86" s="39">
        <v>4.3188536499824641</v>
      </c>
      <c r="AD86" s="40">
        <v>0.25251766120547126</v>
      </c>
      <c r="AE86" s="39">
        <f>SUM(U86:AD86)</f>
        <v>100.00000000000003</v>
      </c>
      <c r="AF86" s="27"/>
      <c r="AG86" s="37"/>
      <c r="AH86" s="62">
        <v>40</v>
      </c>
      <c r="AI86" s="62">
        <v>45</v>
      </c>
      <c r="AJ86" s="62">
        <v>15</v>
      </c>
      <c r="AK86" s="62">
        <v>126</v>
      </c>
      <c r="AL86" s="62">
        <v>760</v>
      </c>
      <c r="AM86" s="62">
        <v>61</v>
      </c>
      <c r="AN86" s="62">
        <v>329</v>
      </c>
      <c r="AO86" s="62">
        <v>171</v>
      </c>
      <c r="AP86" s="62">
        <v>31</v>
      </c>
      <c r="AQ86" s="63">
        <v>12.4</v>
      </c>
      <c r="AR86" s="62">
        <v>18</v>
      </c>
      <c r="AS86" s="62">
        <v>30</v>
      </c>
      <c r="AT86" s="62">
        <v>79</v>
      </c>
      <c r="AU86" s="62">
        <v>8</v>
      </c>
      <c r="AV86" s="62">
        <v>23</v>
      </c>
      <c r="AW86" s="62">
        <v>58</v>
      </c>
      <c r="AX86" s="62">
        <v>10</v>
      </c>
      <c r="AY86" s="28" t="s">
        <v>87</v>
      </c>
      <c r="AZ86" s="36" t="s">
        <v>87</v>
      </c>
      <c r="BA86" s="2"/>
    </row>
    <row r="87" spans="1:53" x14ac:dyDescent="0.25">
      <c r="A87" s="19">
        <v>27</v>
      </c>
      <c r="B87" s="19" t="s">
        <v>36</v>
      </c>
      <c r="C87" s="8" t="s">
        <v>60</v>
      </c>
      <c r="E87" s="19">
        <v>1985087</v>
      </c>
      <c r="F87" s="61" t="s">
        <v>48</v>
      </c>
      <c r="G87" s="27"/>
      <c r="H87" s="39">
        <v>57.860000999999997</v>
      </c>
      <c r="I87" s="39">
        <v>17.73</v>
      </c>
      <c r="J87" s="40">
        <v>1.3220000000000001</v>
      </c>
      <c r="K87" s="39">
        <v>7.78</v>
      </c>
      <c r="L87" s="40">
        <v>0.153</v>
      </c>
      <c r="M87" s="39">
        <v>6.24</v>
      </c>
      <c r="N87" s="39">
        <v>2.08</v>
      </c>
      <c r="O87" s="39">
        <v>1.84</v>
      </c>
      <c r="P87" s="39">
        <v>4.42</v>
      </c>
      <c r="Q87" s="40">
        <v>0.47</v>
      </c>
      <c r="R87" s="39">
        <f t="shared" si="50"/>
        <v>99.895001000000008</v>
      </c>
      <c r="S87" s="27"/>
      <c r="T87" s="37"/>
      <c r="U87" s="39">
        <v>57.920817278934699</v>
      </c>
      <c r="V87" s="39">
        <v>17.748635890198347</v>
      </c>
      <c r="W87" s="40">
        <v>1.3233895457891833</v>
      </c>
      <c r="X87" s="39">
        <v>7.7881775085021516</v>
      </c>
      <c r="Y87" s="40">
        <v>0.15316081732658471</v>
      </c>
      <c r="Z87" s="39">
        <v>6.2465588242999264</v>
      </c>
      <c r="AA87" s="39">
        <v>2.082186274766642</v>
      </c>
      <c r="AB87" s="39">
        <v>1.8419340122935679</v>
      </c>
      <c r="AC87" s="39">
        <v>4.4246458338791141</v>
      </c>
      <c r="AD87" s="40">
        <v>0.47049401400977009</v>
      </c>
      <c r="AE87" s="39">
        <f>SUM(U87:AD87)</f>
        <v>99.999999999999972</v>
      </c>
      <c r="AF87" s="27"/>
      <c r="AG87" s="37"/>
      <c r="AH87" s="62">
        <v>22</v>
      </c>
      <c r="AI87" s="62">
        <v>27</v>
      </c>
      <c r="AJ87" s="62">
        <v>27</v>
      </c>
      <c r="AK87" s="62">
        <v>129</v>
      </c>
      <c r="AL87" s="62">
        <v>633</v>
      </c>
      <c r="AM87" s="62">
        <v>49</v>
      </c>
      <c r="AN87" s="62">
        <v>294</v>
      </c>
      <c r="AO87" s="62">
        <v>160</v>
      </c>
      <c r="AP87" s="62">
        <v>36</v>
      </c>
      <c r="AQ87" s="63">
        <v>13.3</v>
      </c>
      <c r="AR87" s="62">
        <v>23</v>
      </c>
      <c r="AS87" s="62">
        <v>28</v>
      </c>
      <c r="AT87" s="62">
        <v>98</v>
      </c>
      <c r="AU87" s="62">
        <v>11</v>
      </c>
      <c r="AV87" s="62">
        <v>15</v>
      </c>
      <c r="AW87" s="62">
        <v>64</v>
      </c>
      <c r="AX87" s="62">
        <v>5</v>
      </c>
      <c r="AY87" s="28" t="s">
        <v>87</v>
      </c>
      <c r="AZ87" s="36" t="s">
        <v>87</v>
      </c>
      <c r="BA87" s="2"/>
    </row>
    <row r="88" spans="1:53" x14ac:dyDescent="0.25">
      <c r="A88" s="19">
        <v>32</v>
      </c>
      <c r="B88" s="19" t="s">
        <v>36</v>
      </c>
      <c r="C88" s="8" t="s">
        <v>60</v>
      </c>
      <c r="E88" s="19" t="s">
        <v>153</v>
      </c>
      <c r="F88" s="61" t="s">
        <v>48</v>
      </c>
      <c r="G88" s="27"/>
      <c r="H88" s="39">
        <v>58.57</v>
      </c>
      <c r="I88" s="39">
        <v>20.389999</v>
      </c>
      <c r="J88" s="40">
        <v>0.95699999999999996</v>
      </c>
      <c r="K88" s="39">
        <v>6.34</v>
      </c>
      <c r="L88" s="40">
        <v>0.19800000000000001</v>
      </c>
      <c r="M88" s="39">
        <v>6.89</v>
      </c>
      <c r="N88" s="39">
        <v>0.6</v>
      </c>
      <c r="O88" s="39">
        <v>1.6</v>
      </c>
      <c r="P88" s="39">
        <v>4.34</v>
      </c>
      <c r="Q88" s="40">
        <v>0.27200000000000002</v>
      </c>
      <c r="R88" s="39">
        <f t="shared" si="50"/>
        <v>100.15699899999998</v>
      </c>
      <c r="S88" s="27"/>
      <c r="T88" s="37"/>
      <c r="U88" s="39">
        <v>58.478189826753905</v>
      </c>
      <c r="V88" s="39">
        <v>20.358037085356365</v>
      </c>
      <c r="W88" s="40">
        <v>0.95549987475163889</v>
      </c>
      <c r="X88" s="39">
        <v>6.3300618661707313</v>
      </c>
      <c r="Y88" s="40">
        <v>0.19768962925895978</v>
      </c>
      <c r="Z88" s="39">
        <v>6.8791997252233976</v>
      </c>
      <c r="AA88" s="39">
        <v>0.59905948260290831</v>
      </c>
      <c r="AB88" s="39">
        <v>1.5974919536077556</v>
      </c>
      <c r="AC88" s="39">
        <v>4.3331969241610366</v>
      </c>
      <c r="AD88" s="40">
        <v>0.27157363211331847</v>
      </c>
      <c r="AE88" s="39">
        <f>SUM(U88:AD88)</f>
        <v>100.00000000000004</v>
      </c>
      <c r="AF88" s="27"/>
      <c r="AG88" s="37"/>
      <c r="AH88" s="62">
        <v>4</v>
      </c>
      <c r="AI88" s="62">
        <v>3</v>
      </c>
      <c r="AJ88" s="62">
        <v>19</v>
      </c>
      <c r="AK88" s="62">
        <v>125</v>
      </c>
      <c r="AL88" s="62">
        <v>666</v>
      </c>
      <c r="AM88" s="62">
        <v>34</v>
      </c>
      <c r="AN88" s="62">
        <v>332</v>
      </c>
      <c r="AO88" s="62">
        <v>136</v>
      </c>
      <c r="AP88" s="62">
        <v>31</v>
      </c>
      <c r="AQ88" s="63">
        <v>9.3000000000000007</v>
      </c>
      <c r="AR88" s="62">
        <v>23</v>
      </c>
      <c r="AS88" s="62">
        <v>34</v>
      </c>
      <c r="AT88" s="62">
        <v>84</v>
      </c>
      <c r="AU88" s="62">
        <v>10</v>
      </c>
      <c r="AV88" s="62">
        <v>26</v>
      </c>
      <c r="AW88" s="62">
        <v>63</v>
      </c>
      <c r="AX88" s="62">
        <v>6</v>
      </c>
      <c r="AY88" s="28" t="s">
        <v>87</v>
      </c>
      <c r="AZ88" s="36" t="s">
        <v>87</v>
      </c>
      <c r="BA88" s="2"/>
    </row>
    <row r="89" spans="1:53" x14ac:dyDescent="0.25">
      <c r="A89" s="19">
        <v>180</v>
      </c>
      <c r="B89" s="19" t="s">
        <v>36</v>
      </c>
      <c r="C89" s="8" t="s">
        <v>60</v>
      </c>
      <c r="E89" s="70" t="s">
        <v>154</v>
      </c>
      <c r="F89" s="61" t="s">
        <v>56</v>
      </c>
      <c r="G89" s="27"/>
      <c r="H89" s="39">
        <v>57.098950000000009</v>
      </c>
      <c r="I89" s="39">
        <v>17.877880000000005</v>
      </c>
      <c r="J89" s="40">
        <v>1.0430599999999999</v>
      </c>
      <c r="K89" s="39">
        <v>8.0552700000000002</v>
      </c>
      <c r="L89" s="40">
        <v>0.16684000000000002</v>
      </c>
      <c r="M89" s="39">
        <v>6.6013099999999998</v>
      </c>
      <c r="N89" s="39">
        <v>2.7265900000000003</v>
      </c>
      <c r="O89" s="39">
        <v>1.56341</v>
      </c>
      <c r="P89" s="39">
        <v>3.7903600000000002</v>
      </c>
      <c r="Q89" s="40">
        <v>0.30920999999999998</v>
      </c>
      <c r="R89" s="39">
        <f t="shared" si="50"/>
        <v>99.232880000000009</v>
      </c>
      <c r="S89" s="27"/>
      <c r="T89" s="37"/>
      <c r="U89" s="39">
        <v>57.54035356023126</v>
      </c>
      <c r="V89" s="39">
        <v>18.016084991184378</v>
      </c>
      <c r="W89" s="40">
        <v>1.0511233776546645</v>
      </c>
      <c r="X89" s="39">
        <v>8.1175412826877551</v>
      </c>
      <c r="Y89" s="40">
        <v>0.1681297569918358</v>
      </c>
      <c r="Z89" s="39">
        <v>6.6523414416673186</v>
      </c>
      <c r="AA89" s="39">
        <v>2.7476679100717432</v>
      </c>
      <c r="AB89" s="39">
        <v>1.575495944489367</v>
      </c>
      <c r="AC89" s="39">
        <v>3.8196613864275633</v>
      </c>
      <c r="AD89" s="40">
        <v>0.31160034859413532</v>
      </c>
      <c r="AE89" s="39">
        <f t="shared" ref="AE89:AE92" si="51">SUM(U89:AD89)</f>
        <v>100.00000000000001</v>
      </c>
      <c r="AF89" s="27"/>
      <c r="AG89" s="37"/>
      <c r="AH89" s="62">
        <v>2.1980769230769237</v>
      </c>
      <c r="AI89" s="62">
        <v>2.7</v>
      </c>
      <c r="AJ89" s="62">
        <v>16.600000000000001</v>
      </c>
      <c r="AK89" s="62">
        <v>136.6</v>
      </c>
      <c r="AL89" s="62">
        <v>651.79999999999995</v>
      </c>
      <c r="AM89" s="62">
        <v>46.8</v>
      </c>
      <c r="AN89" s="62">
        <v>341.7</v>
      </c>
      <c r="AO89" s="62">
        <v>160.19999999999999</v>
      </c>
      <c r="AP89" s="62">
        <v>33.6</v>
      </c>
      <c r="AQ89" s="63">
        <v>11.4</v>
      </c>
      <c r="AR89" s="62">
        <v>17</v>
      </c>
      <c r="AS89" s="62">
        <v>15.5</v>
      </c>
      <c r="AT89" s="62">
        <v>88.9</v>
      </c>
      <c r="AU89" s="62">
        <v>7.6</v>
      </c>
      <c r="AV89" s="62">
        <v>24.8</v>
      </c>
      <c r="AW89" s="62">
        <v>52.1</v>
      </c>
      <c r="AX89" s="62">
        <v>7.2</v>
      </c>
      <c r="AY89" s="62">
        <v>25.7</v>
      </c>
      <c r="AZ89" s="36" t="s">
        <v>87</v>
      </c>
      <c r="BA89" s="2"/>
    </row>
    <row r="90" spans="1:53" x14ac:dyDescent="0.25">
      <c r="A90" s="38">
        <v>187</v>
      </c>
      <c r="B90" s="19" t="s">
        <v>36</v>
      </c>
      <c r="C90" s="8" t="s">
        <v>60</v>
      </c>
      <c r="D90" s="38"/>
      <c r="E90" s="80" t="s">
        <v>155</v>
      </c>
      <c r="F90" s="61" t="s">
        <v>56</v>
      </c>
      <c r="G90" s="27"/>
      <c r="H90" s="39">
        <v>54.816779999999994</v>
      </c>
      <c r="I90" s="39">
        <v>17.753150000000002</v>
      </c>
      <c r="J90" s="40">
        <v>1.14022</v>
      </c>
      <c r="K90" s="39">
        <v>8.3717900000000007</v>
      </c>
      <c r="L90" s="40">
        <v>0.17479000000000003</v>
      </c>
      <c r="M90" s="39">
        <v>7.5984799999999995</v>
      </c>
      <c r="N90" s="39">
        <v>3.6259900000000003</v>
      </c>
      <c r="O90" s="39">
        <v>1.4285999999999999</v>
      </c>
      <c r="P90" s="39">
        <v>3.4696199999999999</v>
      </c>
      <c r="Q90" s="40">
        <v>0.24702000000000002</v>
      </c>
      <c r="R90" s="39">
        <f t="shared" si="50"/>
        <v>98.626440000000017</v>
      </c>
      <c r="S90" s="27"/>
      <c r="T90" s="37"/>
      <c r="U90" s="39">
        <v>55.580207498111058</v>
      </c>
      <c r="V90" s="39">
        <v>18.000396242630273</v>
      </c>
      <c r="W90" s="40">
        <v>1.1560997233601864</v>
      </c>
      <c r="X90" s="39">
        <v>8.4883830340018367</v>
      </c>
      <c r="Y90" s="40">
        <v>0.17722428184572012</v>
      </c>
      <c r="Z90" s="39">
        <v>7.7043032274104188</v>
      </c>
      <c r="AA90" s="39">
        <v>3.676488779276633</v>
      </c>
      <c r="AB90" s="39">
        <v>1.4484959611236095</v>
      </c>
      <c r="AC90" s="39">
        <v>3.5179410308229722</v>
      </c>
      <c r="AD90" s="40">
        <v>0.25046022141729951</v>
      </c>
      <c r="AE90" s="39">
        <f t="shared" si="51"/>
        <v>100.00000000000003</v>
      </c>
      <c r="AF90" s="27"/>
      <c r="AG90" s="37"/>
      <c r="AH90" s="62">
        <v>3.6759615384615394</v>
      </c>
      <c r="AI90" s="62">
        <v>8.1999999999999993</v>
      </c>
      <c r="AJ90" s="62">
        <v>25.6</v>
      </c>
      <c r="AK90" s="62">
        <v>234.6</v>
      </c>
      <c r="AL90" s="62">
        <v>549.1</v>
      </c>
      <c r="AM90" s="62">
        <v>39.5</v>
      </c>
      <c r="AN90" s="62">
        <v>310.8</v>
      </c>
      <c r="AO90" s="62">
        <v>133.80000000000001</v>
      </c>
      <c r="AP90" s="62">
        <v>30</v>
      </c>
      <c r="AQ90" s="63">
        <v>7.5</v>
      </c>
      <c r="AR90" s="62">
        <v>18.899999999999999</v>
      </c>
      <c r="AS90" s="62">
        <v>19.8</v>
      </c>
      <c r="AT90" s="62">
        <v>88.4</v>
      </c>
      <c r="AU90" s="62">
        <v>6.6</v>
      </c>
      <c r="AV90" s="62">
        <v>20.9</v>
      </c>
      <c r="AW90" s="62">
        <v>45.8</v>
      </c>
      <c r="AX90" s="62">
        <v>4.7</v>
      </c>
      <c r="AY90" s="62">
        <v>23</v>
      </c>
      <c r="AZ90" s="36" t="s">
        <v>87</v>
      </c>
      <c r="BA90" s="2"/>
    </row>
    <row r="91" spans="1:53" x14ac:dyDescent="0.25">
      <c r="A91" s="38">
        <v>190</v>
      </c>
      <c r="B91" s="19" t="s">
        <v>36</v>
      </c>
      <c r="C91" s="8" t="s">
        <v>60</v>
      </c>
      <c r="D91" s="38"/>
      <c r="E91" s="80" t="s">
        <v>156</v>
      </c>
      <c r="F91" s="61" t="s">
        <v>56</v>
      </c>
      <c r="G91" s="27"/>
      <c r="H91" s="39">
        <v>55.27375</v>
      </c>
      <c r="I91" s="39">
        <v>17.77768</v>
      </c>
      <c r="J91" s="40">
        <v>1.1220700000000001</v>
      </c>
      <c r="K91" s="39">
        <v>8.0801099999999995</v>
      </c>
      <c r="L91" s="40">
        <v>0.16369</v>
      </c>
      <c r="M91" s="39">
        <v>7.3704799999999997</v>
      </c>
      <c r="N91" s="39">
        <v>3.5740399999999997</v>
      </c>
      <c r="O91" s="39">
        <v>1.47027</v>
      </c>
      <c r="P91" s="39">
        <v>3.4126699999999994</v>
      </c>
      <c r="Q91" s="40">
        <v>0.2475</v>
      </c>
      <c r="R91" s="39">
        <f t="shared" si="50"/>
        <v>98.492260000000002</v>
      </c>
      <c r="S91" s="27"/>
      <c r="T91" s="37"/>
      <c r="U91" s="39">
        <v>56.119892060553788</v>
      </c>
      <c r="V91" s="39">
        <v>18.049824422751591</v>
      </c>
      <c r="W91" s="40">
        <v>1.1392468809224197</v>
      </c>
      <c r="X91" s="39">
        <v>8.203802004340238</v>
      </c>
      <c r="Y91" s="40">
        <v>0.16619580056341479</v>
      </c>
      <c r="Z91" s="39">
        <v>7.4833088407149955</v>
      </c>
      <c r="AA91" s="39">
        <v>3.6287521476306859</v>
      </c>
      <c r="AB91" s="39">
        <v>1.4927771989392868</v>
      </c>
      <c r="AC91" s="39">
        <v>3.4649118621097728</v>
      </c>
      <c r="AD91" s="40">
        <v>0.25128878147379291</v>
      </c>
      <c r="AE91" s="39">
        <f t="shared" si="51"/>
        <v>99.999999999999986</v>
      </c>
      <c r="AF91" s="27"/>
      <c r="AG91" s="37"/>
      <c r="AH91" s="62">
        <v>3.6</v>
      </c>
      <c r="AI91" s="62">
        <v>6.1</v>
      </c>
      <c r="AJ91" s="62">
        <v>25.5</v>
      </c>
      <c r="AK91" s="62">
        <v>221.4</v>
      </c>
      <c r="AL91" s="62">
        <v>573.4</v>
      </c>
      <c r="AM91" s="62">
        <v>37.799999999999997</v>
      </c>
      <c r="AN91" s="62">
        <v>312.89999999999998</v>
      </c>
      <c r="AO91" s="62">
        <v>138.6</v>
      </c>
      <c r="AP91" s="62">
        <v>30.1</v>
      </c>
      <c r="AQ91" s="63">
        <v>8.6999999999999993</v>
      </c>
      <c r="AR91" s="62">
        <v>19.3</v>
      </c>
      <c r="AS91" s="62">
        <v>22</v>
      </c>
      <c r="AT91" s="62">
        <v>87.4</v>
      </c>
      <c r="AU91" s="62">
        <v>3.6</v>
      </c>
      <c r="AV91" s="62">
        <v>20.7</v>
      </c>
      <c r="AW91" s="62">
        <v>41.8</v>
      </c>
      <c r="AX91" s="62">
        <v>6.6</v>
      </c>
      <c r="AY91" s="62">
        <v>21.9</v>
      </c>
      <c r="AZ91" s="36" t="s">
        <v>87</v>
      </c>
      <c r="BA91" s="2"/>
    </row>
    <row r="92" spans="1:53" x14ac:dyDescent="0.25">
      <c r="A92" s="38">
        <v>225</v>
      </c>
      <c r="B92" s="19" t="s">
        <v>36</v>
      </c>
      <c r="C92" s="8" t="s">
        <v>60</v>
      </c>
      <c r="D92" s="38"/>
      <c r="E92" s="80" t="s">
        <v>157</v>
      </c>
      <c r="F92" s="61" t="s">
        <v>59</v>
      </c>
      <c r="G92" s="27"/>
      <c r="H92" s="69">
        <v>56.755090000000003</v>
      </c>
      <c r="I92" s="69">
        <v>17.040379999999999</v>
      </c>
      <c r="J92" s="40">
        <v>1.0203800000000001</v>
      </c>
      <c r="K92" s="69">
        <v>7.0216799999999999</v>
      </c>
      <c r="L92" s="40">
        <v>0.12658</v>
      </c>
      <c r="M92" s="69">
        <v>5.9552899999999998</v>
      </c>
      <c r="N92" s="69">
        <v>2.66038</v>
      </c>
      <c r="O92" s="69">
        <v>2.0494699999999999</v>
      </c>
      <c r="P92" s="69">
        <v>2.9362599999999981</v>
      </c>
      <c r="Q92" s="40">
        <v>0.23218</v>
      </c>
      <c r="R92" s="41">
        <f t="shared" si="50"/>
        <v>95.797690000000017</v>
      </c>
      <c r="S92" s="69"/>
      <c r="T92" s="37"/>
      <c r="U92" s="77">
        <v>59.244737529683633</v>
      </c>
      <c r="V92" s="77">
        <v>17.787881941620928</v>
      </c>
      <c r="W92" s="42">
        <v>1.0651405059975871</v>
      </c>
      <c r="X92" s="77">
        <v>7.329696572015461</v>
      </c>
      <c r="Y92" s="42">
        <v>0.13213262240456899</v>
      </c>
      <c r="Z92" s="77">
        <v>6.2165277680495219</v>
      </c>
      <c r="AA92" s="77">
        <v>2.7770815768104646</v>
      </c>
      <c r="AB92" s="77">
        <v>2.1393730892676008</v>
      </c>
      <c r="AC92" s="77">
        <v>3.0650634686493992</v>
      </c>
      <c r="AD92" s="42">
        <v>0.24236492550081301</v>
      </c>
      <c r="AE92" s="39">
        <f t="shared" si="51"/>
        <v>99.999999999999972</v>
      </c>
      <c r="AF92" s="27"/>
      <c r="AG92" s="37"/>
      <c r="AH92" s="78">
        <v>3.6</v>
      </c>
      <c r="AI92" s="78">
        <v>2.6</v>
      </c>
      <c r="AJ92" s="78">
        <v>20</v>
      </c>
      <c r="AK92" s="78">
        <v>195.4</v>
      </c>
      <c r="AL92" s="78">
        <v>639.70000000000005</v>
      </c>
      <c r="AM92" s="78">
        <v>64.8</v>
      </c>
      <c r="AN92" s="78">
        <v>282.7</v>
      </c>
      <c r="AO92" s="78">
        <v>151.5</v>
      </c>
      <c r="AP92" s="78">
        <v>25.6</v>
      </c>
      <c r="AQ92" s="44">
        <v>8.6999999999999993</v>
      </c>
      <c r="AR92" s="78">
        <v>18.899999999999999</v>
      </c>
      <c r="AS92" s="78">
        <v>10.8</v>
      </c>
      <c r="AT92" s="78">
        <v>96</v>
      </c>
      <c r="AU92" s="78">
        <v>9.5</v>
      </c>
      <c r="AV92" s="78">
        <v>17.100000000000001</v>
      </c>
      <c r="AW92" s="78">
        <v>41</v>
      </c>
      <c r="AX92" s="78">
        <v>7</v>
      </c>
      <c r="AY92" s="78">
        <v>22</v>
      </c>
      <c r="AZ92" s="79">
        <v>1.8</v>
      </c>
      <c r="BA92" s="2"/>
    </row>
    <row r="93" spans="1:53" x14ac:dyDescent="0.25">
      <c r="A93" s="38"/>
      <c r="B93" s="27"/>
      <c r="C93" s="2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27"/>
      <c r="O93" s="27"/>
      <c r="P93" s="38"/>
      <c r="Q93" s="27" t="s">
        <v>85</v>
      </c>
      <c r="R93" s="39">
        <f>AVERAGE(R85:R92)</f>
        <v>99.045533750000004</v>
      </c>
      <c r="S93" s="27" t="s">
        <v>61</v>
      </c>
      <c r="T93" s="37" t="s">
        <v>85</v>
      </c>
      <c r="U93" s="39">
        <f t="shared" ref="U93:AD93" si="52">AVERAGE(U85:U92)</f>
        <v>58.033820864952233</v>
      </c>
      <c r="V93" s="39">
        <f t="shared" si="52"/>
        <v>18.306506290957312</v>
      </c>
      <c r="W93" s="40">
        <f t="shared" si="52"/>
        <v>1.0742158483259867</v>
      </c>
      <c r="X93" s="39">
        <f t="shared" si="52"/>
        <v>7.3809107956704008</v>
      </c>
      <c r="Y93" s="40">
        <f t="shared" si="52"/>
        <v>0.1663744028862284</v>
      </c>
      <c r="Z93" s="39">
        <f t="shared" si="52"/>
        <v>6.723743696630307</v>
      </c>
      <c r="AA93" s="39">
        <f t="shared" si="52"/>
        <v>2.3918561023845983</v>
      </c>
      <c r="AB93" s="39">
        <f t="shared" si="52"/>
        <v>1.7665818205826218</v>
      </c>
      <c r="AC93" s="39">
        <f t="shared" si="52"/>
        <v>3.8649555990114526</v>
      </c>
      <c r="AD93" s="40">
        <f t="shared" si="52"/>
        <v>0.291034578598866</v>
      </c>
      <c r="AE93" s="27"/>
      <c r="AF93" s="27"/>
      <c r="AG93" s="37" t="s">
        <v>85</v>
      </c>
      <c r="AH93" s="68">
        <f t="shared" ref="AH93" si="53">AVERAGE(AH85:AH92)</f>
        <v>10.634254807692306</v>
      </c>
      <c r="AI93" s="68">
        <f t="shared" ref="AI93:AZ93" si="54">AVERAGE(AI85:AI92)</f>
        <v>12.824999999999999</v>
      </c>
      <c r="AJ93" s="68">
        <f t="shared" si="54"/>
        <v>20.837499999999999</v>
      </c>
      <c r="AK93" s="68">
        <f t="shared" si="54"/>
        <v>161.25000000000003</v>
      </c>
      <c r="AL93" s="68">
        <f t="shared" si="54"/>
        <v>643.125</v>
      </c>
      <c r="AM93" s="68">
        <f t="shared" si="54"/>
        <v>47.112500000000004</v>
      </c>
      <c r="AN93" s="68">
        <f t="shared" si="54"/>
        <v>315.76249999999999</v>
      </c>
      <c r="AO93" s="68">
        <f t="shared" si="54"/>
        <v>151.26249999999999</v>
      </c>
      <c r="AP93" s="68">
        <f t="shared" si="54"/>
        <v>31.662499999999998</v>
      </c>
      <c r="AQ93" s="63">
        <f t="shared" si="54"/>
        <v>10.337500000000002</v>
      </c>
      <c r="AR93" s="68">
        <f t="shared" si="54"/>
        <v>20.012500000000003</v>
      </c>
      <c r="AS93" s="68">
        <f t="shared" si="54"/>
        <v>21.512500000000003</v>
      </c>
      <c r="AT93" s="68">
        <f t="shared" si="54"/>
        <v>88.587499999999991</v>
      </c>
      <c r="AU93" s="68">
        <f t="shared" si="54"/>
        <v>8.4125000000000014</v>
      </c>
      <c r="AV93" s="68">
        <f t="shared" si="54"/>
        <v>21.937499999999996</v>
      </c>
      <c r="AW93" s="68">
        <f t="shared" si="54"/>
        <v>54.087500000000006</v>
      </c>
      <c r="AX93" s="68">
        <f t="shared" si="54"/>
        <v>6.9375000000000009</v>
      </c>
      <c r="AY93" s="68">
        <f t="shared" si="54"/>
        <v>23.15</v>
      </c>
      <c r="AZ93" s="75">
        <f t="shared" si="54"/>
        <v>1.8</v>
      </c>
      <c r="BA93" s="2"/>
    </row>
    <row r="94" spans="1:53" ht="24.75" thickBot="1" x14ac:dyDescent="0.3">
      <c r="A94" s="50"/>
      <c r="B94" s="50"/>
      <c r="C94" s="5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49"/>
      <c r="Q94" s="50" t="s">
        <v>86</v>
      </c>
      <c r="R94" s="54">
        <f>STDEV(R85:R92)</f>
        <v>1.480005082452146</v>
      </c>
      <c r="S94" s="64"/>
      <c r="T94" s="50" t="s">
        <v>86</v>
      </c>
      <c r="U94" s="54">
        <f t="shared" ref="U94:AD94" si="55">STDEV(U85:U92)</f>
        <v>1.6004846241950816</v>
      </c>
      <c r="V94" s="54">
        <f t="shared" si="55"/>
        <v>0.85296986390035401</v>
      </c>
      <c r="W94" s="53">
        <f t="shared" si="55"/>
        <v>0.13136385506983064</v>
      </c>
      <c r="X94" s="54">
        <f t="shared" si="55"/>
        <v>0.89952062259733045</v>
      </c>
      <c r="Y94" s="53">
        <f t="shared" si="55"/>
        <v>3.0900510095383506E-2</v>
      </c>
      <c r="Z94" s="54">
        <f t="shared" si="55"/>
        <v>0.61558417965685241</v>
      </c>
      <c r="AA94" s="54">
        <f t="shared" si="55"/>
        <v>1.0794505834022796</v>
      </c>
      <c r="AB94" s="54">
        <f t="shared" si="55"/>
        <v>0.27295051564858558</v>
      </c>
      <c r="AC94" s="54">
        <f t="shared" si="55"/>
        <v>0.48888372946418834</v>
      </c>
      <c r="AD94" s="53">
        <f t="shared" si="55"/>
        <v>7.5834559024377343E-2</v>
      </c>
      <c r="AE94" s="50"/>
      <c r="AF94" s="50"/>
      <c r="AG94" s="55" t="s">
        <v>86</v>
      </c>
      <c r="AH94" s="56">
        <f t="shared" ref="AH94" si="56">STDEV(AH85:AH92)</f>
        <v>13.4990223607521</v>
      </c>
      <c r="AI94" s="56">
        <f t="shared" ref="AI94:AY94" si="57">STDEV(AI85:AI92)</f>
        <v>15.258042375837642</v>
      </c>
      <c r="AJ94" s="56">
        <f t="shared" si="57"/>
        <v>4.5756927656601212</v>
      </c>
      <c r="AK94" s="56">
        <f t="shared" si="57"/>
        <v>47.673502673317849</v>
      </c>
      <c r="AL94" s="56">
        <f t="shared" si="57"/>
        <v>64.26349219091216</v>
      </c>
      <c r="AM94" s="56">
        <f t="shared" si="57"/>
        <v>10.92617270593869</v>
      </c>
      <c r="AN94" s="56">
        <f t="shared" si="57"/>
        <v>19.869498340061693</v>
      </c>
      <c r="AO94" s="56">
        <f t="shared" si="57"/>
        <v>13.648331923195384</v>
      </c>
      <c r="AP94" s="56">
        <f t="shared" si="57"/>
        <v>3.4686092313779207</v>
      </c>
      <c r="AQ94" s="57">
        <f t="shared" si="57"/>
        <v>2.0625487007237155</v>
      </c>
      <c r="AR94" s="56">
        <f t="shared" si="57"/>
        <v>2.3271303603978852</v>
      </c>
      <c r="AS94" s="56">
        <f t="shared" si="57"/>
        <v>8.5742867258532218</v>
      </c>
      <c r="AT94" s="56">
        <f t="shared" si="57"/>
        <v>6.1011562136087889</v>
      </c>
      <c r="AU94" s="56">
        <f t="shared" si="57"/>
        <v>2.5176165031916242</v>
      </c>
      <c r="AV94" s="56">
        <f t="shared" si="57"/>
        <v>4.4194173824159373</v>
      </c>
      <c r="AW94" s="56">
        <f t="shared" si="57"/>
        <v>10.382875668274981</v>
      </c>
      <c r="AX94" s="56">
        <f t="shared" si="57"/>
        <v>1.8306419639022791</v>
      </c>
      <c r="AY94" s="56">
        <f t="shared" si="57"/>
        <v>1.7710637105046974</v>
      </c>
      <c r="AZ94" s="58" t="s">
        <v>87</v>
      </c>
      <c r="BA94" s="2"/>
    </row>
    <row r="95" spans="1:53" x14ac:dyDescent="0.25">
      <c r="A95" s="27"/>
      <c r="B95" s="27"/>
      <c r="C95" s="8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38"/>
      <c r="Q95" s="27"/>
      <c r="R95" s="69"/>
      <c r="S95" s="27"/>
      <c r="T95" s="27"/>
      <c r="U95" s="69"/>
      <c r="V95" s="69"/>
      <c r="W95" s="40"/>
      <c r="X95" s="69"/>
      <c r="Y95" s="40"/>
      <c r="Z95" s="69"/>
      <c r="AA95" s="69"/>
      <c r="AB95" s="69"/>
      <c r="AC95" s="69"/>
      <c r="AD95" s="40"/>
      <c r="AE95" s="27"/>
      <c r="AF95" s="27"/>
      <c r="AG95" s="27"/>
      <c r="AH95" s="68"/>
      <c r="AI95" s="68"/>
      <c r="AJ95" s="68"/>
      <c r="AK95" s="68"/>
      <c r="AL95" s="68"/>
      <c r="AM95" s="68"/>
      <c r="AN95" s="68"/>
      <c r="AO95" s="68"/>
      <c r="AP95" s="68"/>
      <c r="AQ95" s="63"/>
      <c r="AR95" s="27"/>
      <c r="AS95" s="27"/>
      <c r="AT95" s="27"/>
      <c r="AU95" s="27"/>
      <c r="AV95" s="27"/>
      <c r="AW95" s="27"/>
      <c r="AX95" s="27"/>
      <c r="AY95" s="27"/>
      <c r="AZ95" s="66"/>
      <c r="BA95" s="2"/>
    </row>
    <row r="96" spans="1:53" ht="24" x14ac:dyDescent="0.25">
      <c r="A96" s="19">
        <v>24</v>
      </c>
      <c r="B96" s="19" t="s">
        <v>62</v>
      </c>
      <c r="C96" s="8" t="s">
        <v>158</v>
      </c>
      <c r="E96" s="19" t="s">
        <v>159</v>
      </c>
      <c r="F96" s="61" t="s">
        <v>48</v>
      </c>
      <c r="G96" s="27"/>
      <c r="H96" s="39">
        <v>59.080002</v>
      </c>
      <c r="I96" s="39">
        <v>18.209999</v>
      </c>
      <c r="J96" s="40">
        <v>0.95799999999999996</v>
      </c>
      <c r="K96" s="39">
        <v>6.46</v>
      </c>
      <c r="L96" s="40">
        <v>0.14099999999999999</v>
      </c>
      <c r="M96" s="39">
        <v>6.45</v>
      </c>
      <c r="N96" s="39">
        <v>2.04</v>
      </c>
      <c r="O96" s="39">
        <v>1.9</v>
      </c>
      <c r="P96" s="39">
        <v>4.08</v>
      </c>
      <c r="Q96" s="40">
        <v>0.245</v>
      </c>
      <c r="R96" s="39">
        <f t="shared" ref="R96:R102" si="58">SUM(H96:Q96)</f>
        <v>99.564001000000019</v>
      </c>
      <c r="S96" s="27"/>
      <c r="T96" s="37"/>
      <c r="U96" s="39">
        <v>59.338718218043482</v>
      </c>
      <c r="V96" s="39">
        <v>18.289742092626426</v>
      </c>
      <c r="W96" s="40">
        <v>0.96219516128123439</v>
      </c>
      <c r="X96" s="39">
        <v>6.4882888746104115</v>
      </c>
      <c r="Y96" s="40">
        <v>0.14161745066874115</v>
      </c>
      <c r="Z96" s="39">
        <v>6.4782450837828414</v>
      </c>
      <c r="AA96" s="39">
        <v>2.0489333288243405</v>
      </c>
      <c r="AB96" s="39">
        <v>1.9083202572383564</v>
      </c>
      <c r="AC96" s="39">
        <v>4.0978666576486811</v>
      </c>
      <c r="AD96" s="40">
        <v>0.24607287527547225</v>
      </c>
      <c r="AE96" s="39">
        <f t="shared" ref="AE96:AE102" si="59">SUM(U96:AD96)</f>
        <v>99.999999999999986</v>
      </c>
      <c r="AF96" s="27"/>
      <c r="AG96" s="37"/>
      <c r="AH96" s="62">
        <v>83</v>
      </c>
      <c r="AI96" s="62">
        <v>82</v>
      </c>
      <c r="AJ96" s="62">
        <v>16</v>
      </c>
      <c r="AK96" s="62">
        <v>145</v>
      </c>
      <c r="AL96" s="62">
        <v>743</v>
      </c>
      <c r="AM96" s="62">
        <v>55</v>
      </c>
      <c r="AN96" s="62">
        <v>336</v>
      </c>
      <c r="AO96" s="62">
        <v>155</v>
      </c>
      <c r="AP96" s="62">
        <v>28</v>
      </c>
      <c r="AQ96" s="63">
        <v>13</v>
      </c>
      <c r="AR96" s="62">
        <v>19</v>
      </c>
      <c r="AS96" s="62">
        <v>24</v>
      </c>
      <c r="AT96" s="62">
        <v>79</v>
      </c>
      <c r="AU96" s="62">
        <v>12</v>
      </c>
      <c r="AV96" s="62">
        <v>34</v>
      </c>
      <c r="AW96" s="62">
        <v>61</v>
      </c>
      <c r="AX96" s="62">
        <v>9</v>
      </c>
      <c r="AY96" s="28" t="s">
        <v>87</v>
      </c>
      <c r="AZ96" s="36" t="s">
        <v>87</v>
      </c>
      <c r="BA96" s="2"/>
    </row>
    <row r="97" spans="1:53" ht="24" x14ac:dyDescent="0.25">
      <c r="A97" s="19">
        <v>26</v>
      </c>
      <c r="B97" s="19" t="s">
        <v>62</v>
      </c>
      <c r="C97" s="8" t="s">
        <v>158</v>
      </c>
      <c r="E97" s="19" t="s">
        <v>160</v>
      </c>
      <c r="F97" s="61" t="s">
        <v>48</v>
      </c>
      <c r="G97" s="27"/>
      <c r="H97" s="39">
        <v>56.66</v>
      </c>
      <c r="I97" s="39">
        <v>16.370000999999998</v>
      </c>
      <c r="J97" s="40">
        <v>1.01</v>
      </c>
      <c r="K97" s="39">
        <v>7.89</v>
      </c>
      <c r="L97" s="40">
        <v>0.18</v>
      </c>
      <c r="M97" s="39">
        <v>8.91</v>
      </c>
      <c r="N97" s="39">
        <v>5.01</v>
      </c>
      <c r="O97" s="39">
        <v>1.1399999999999999</v>
      </c>
      <c r="P97" s="39">
        <v>3.17</v>
      </c>
      <c r="Q97" s="40">
        <v>0.19600000000000001</v>
      </c>
      <c r="R97" s="39">
        <f t="shared" si="58"/>
        <v>100.53600100000001</v>
      </c>
      <c r="S97" s="27"/>
      <c r="T97" s="37"/>
      <c r="U97" s="39">
        <v>56.357920979968156</v>
      </c>
      <c r="V97" s="39">
        <v>16.282725428873977</v>
      </c>
      <c r="W97" s="40">
        <v>1.0046152522020444</v>
      </c>
      <c r="X97" s="39">
        <v>7.8479349899743864</v>
      </c>
      <c r="Y97" s="40">
        <v>0.17904034197660196</v>
      </c>
      <c r="Z97" s="39">
        <v>8.8624969278417982</v>
      </c>
      <c r="AA97" s="39">
        <v>4.9832895183487551</v>
      </c>
      <c r="AB97" s="39">
        <v>1.1339221658518124</v>
      </c>
      <c r="AC97" s="39">
        <v>3.1530993559212681</v>
      </c>
      <c r="AD97" s="40">
        <v>0.19495503904118883</v>
      </c>
      <c r="AE97" s="39">
        <f t="shared" si="59"/>
        <v>100</v>
      </c>
      <c r="AF97" s="27"/>
      <c r="AG97" s="37"/>
      <c r="AH97" s="62">
        <v>44</v>
      </c>
      <c r="AI97" s="62">
        <v>164</v>
      </c>
      <c r="AJ97" s="62">
        <v>30</v>
      </c>
      <c r="AK97" s="62">
        <v>177</v>
      </c>
      <c r="AL97" s="62">
        <v>205</v>
      </c>
      <c r="AM97" s="62">
        <v>31</v>
      </c>
      <c r="AN97" s="62">
        <v>327</v>
      </c>
      <c r="AO97" s="62">
        <v>159</v>
      </c>
      <c r="AP97" s="62">
        <v>25</v>
      </c>
      <c r="AQ97" s="63">
        <v>9.8000000000000007</v>
      </c>
      <c r="AR97" s="62">
        <v>16</v>
      </c>
      <c r="AS97" s="62">
        <v>61</v>
      </c>
      <c r="AT97" s="62">
        <v>75</v>
      </c>
      <c r="AU97" s="62">
        <v>5</v>
      </c>
      <c r="AV97" s="62">
        <v>0</v>
      </c>
      <c r="AW97" s="62">
        <v>43</v>
      </c>
      <c r="AX97" s="62">
        <v>2</v>
      </c>
      <c r="AY97" s="28" t="s">
        <v>87</v>
      </c>
      <c r="AZ97" s="36" t="s">
        <v>87</v>
      </c>
      <c r="BA97" s="2"/>
    </row>
    <row r="98" spans="1:53" ht="24" x14ac:dyDescent="0.25">
      <c r="A98" s="19">
        <v>28</v>
      </c>
      <c r="B98" s="19" t="s">
        <v>62</v>
      </c>
      <c r="C98" s="8" t="s">
        <v>158</v>
      </c>
      <c r="E98" s="19" t="s">
        <v>161</v>
      </c>
      <c r="F98" s="61" t="s">
        <v>48</v>
      </c>
      <c r="G98" s="27"/>
      <c r="H98" s="39">
        <v>58.459999000000003</v>
      </c>
      <c r="I98" s="39">
        <v>17.739999999999998</v>
      </c>
      <c r="J98" s="40">
        <v>1.0189999999999999</v>
      </c>
      <c r="K98" s="39">
        <v>7.67</v>
      </c>
      <c r="L98" s="40">
        <v>0.35799999999999998</v>
      </c>
      <c r="M98" s="39">
        <v>5.83</v>
      </c>
      <c r="N98" s="39">
        <v>1.95</v>
      </c>
      <c r="O98" s="39">
        <v>2.08</v>
      </c>
      <c r="P98" s="39">
        <v>4.33</v>
      </c>
      <c r="Q98" s="40">
        <v>0.311</v>
      </c>
      <c r="R98" s="39">
        <f t="shared" si="58"/>
        <v>99.747999000000021</v>
      </c>
      <c r="S98" s="27"/>
      <c r="T98" s="37"/>
      <c r="U98" s="39">
        <v>58.607690967314539</v>
      </c>
      <c r="V98" s="39">
        <v>17.784817919004063</v>
      </c>
      <c r="W98" s="40">
        <v>1.0215743776474149</v>
      </c>
      <c r="X98" s="39">
        <v>7.6893773077091989</v>
      </c>
      <c r="Y98" s="40">
        <v>0.35890444278486217</v>
      </c>
      <c r="Z98" s="39">
        <v>5.8447287749601857</v>
      </c>
      <c r="AA98" s="39">
        <v>1.9549264341633557</v>
      </c>
      <c r="AB98" s="39">
        <v>2.0852548631075791</v>
      </c>
      <c r="AC98" s="39">
        <v>4.3409392102191431</v>
      </c>
      <c r="AD98" s="40">
        <v>0.31178570308964287</v>
      </c>
      <c r="AE98" s="39">
        <f t="shared" si="59"/>
        <v>99.999999999999986</v>
      </c>
      <c r="AF98" s="27"/>
      <c r="AG98" s="37"/>
      <c r="AH98" s="62">
        <v>59</v>
      </c>
      <c r="AI98" s="62">
        <v>58</v>
      </c>
      <c r="AJ98" s="62">
        <v>17</v>
      </c>
      <c r="AK98" s="62">
        <v>123</v>
      </c>
      <c r="AL98" s="62">
        <v>706</v>
      </c>
      <c r="AM98" s="62">
        <v>59</v>
      </c>
      <c r="AN98" s="62">
        <v>292</v>
      </c>
      <c r="AO98" s="62">
        <v>162</v>
      </c>
      <c r="AP98" s="62">
        <v>34</v>
      </c>
      <c r="AQ98" s="63">
        <v>13</v>
      </c>
      <c r="AR98" s="62">
        <v>21</v>
      </c>
      <c r="AS98" s="62">
        <v>22</v>
      </c>
      <c r="AT98" s="62">
        <v>92</v>
      </c>
      <c r="AU98" s="62">
        <v>9</v>
      </c>
      <c r="AV98" s="62">
        <v>27</v>
      </c>
      <c r="AW98" s="62">
        <v>74</v>
      </c>
      <c r="AX98" s="62">
        <v>11</v>
      </c>
      <c r="AY98" s="28" t="s">
        <v>87</v>
      </c>
      <c r="AZ98" s="36" t="s">
        <v>87</v>
      </c>
      <c r="BA98" s="2"/>
    </row>
    <row r="99" spans="1:53" ht="24" x14ac:dyDescent="0.25">
      <c r="A99" s="19">
        <v>29</v>
      </c>
      <c r="B99" s="19" t="s">
        <v>62</v>
      </c>
      <c r="C99" s="8" t="s">
        <v>158</v>
      </c>
      <c r="E99" s="19" t="s">
        <v>162</v>
      </c>
      <c r="F99" s="61" t="s">
        <v>48</v>
      </c>
      <c r="G99" s="27"/>
      <c r="H99" s="39">
        <v>61.48</v>
      </c>
      <c r="I99" s="39">
        <v>19.09</v>
      </c>
      <c r="J99" s="40">
        <v>0.73199999999999998</v>
      </c>
      <c r="K99" s="39">
        <v>5.09</v>
      </c>
      <c r="L99" s="40">
        <v>0.126</v>
      </c>
      <c r="M99" s="39">
        <v>5.86</v>
      </c>
      <c r="N99" s="39">
        <v>1.03</v>
      </c>
      <c r="O99" s="39">
        <v>2.19</v>
      </c>
      <c r="P99" s="39">
        <v>4.3600000000000003</v>
      </c>
      <c r="Q99" s="40">
        <v>0.27300000000000002</v>
      </c>
      <c r="R99" s="39">
        <f t="shared" si="58"/>
        <v>100.23099999999999</v>
      </c>
      <c r="S99" s="27"/>
      <c r="T99" s="37"/>
      <c r="U99" s="39">
        <v>61.338308507348032</v>
      </c>
      <c r="V99" s="39">
        <v>19.046003731380512</v>
      </c>
      <c r="W99" s="40">
        <v>0.73031297702307674</v>
      </c>
      <c r="X99" s="39">
        <v>5.0782691981522685</v>
      </c>
      <c r="Y99" s="40">
        <v>0.12570961079905418</v>
      </c>
      <c r="Z99" s="39">
        <v>5.8464945974798219</v>
      </c>
      <c r="AA99" s="39">
        <v>1.0276261835160778</v>
      </c>
      <c r="AB99" s="39">
        <v>2.1849527591264182</v>
      </c>
      <c r="AC99" s="39">
        <v>4.3499516117767962</v>
      </c>
      <c r="AD99" s="40">
        <v>0.27237082339795077</v>
      </c>
      <c r="AE99" s="39">
        <f t="shared" si="59"/>
        <v>100</v>
      </c>
      <c r="AF99" s="27"/>
      <c r="AG99" s="37"/>
      <c r="AH99" s="62">
        <v>13</v>
      </c>
      <c r="AI99" s="62">
        <v>11</v>
      </c>
      <c r="AJ99" s="62">
        <v>8</v>
      </c>
      <c r="AK99" s="62">
        <v>41</v>
      </c>
      <c r="AL99" s="62">
        <v>754</v>
      </c>
      <c r="AM99" s="62">
        <v>64</v>
      </c>
      <c r="AN99" s="62">
        <v>340</v>
      </c>
      <c r="AO99" s="62">
        <v>171</v>
      </c>
      <c r="AP99" s="62">
        <v>34</v>
      </c>
      <c r="AQ99" s="63">
        <v>12.8</v>
      </c>
      <c r="AR99" s="62">
        <v>19</v>
      </c>
      <c r="AS99" s="62">
        <v>7</v>
      </c>
      <c r="AT99" s="62">
        <v>63</v>
      </c>
      <c r="AU99" s="62">
        <v>14</v>
      </c>
      <c r="AV99" s="62">
        <v>16</v>
      </c>
      <c r="AW99" s="62">
        <v>56</v>
      </c>
      <c r="AX99" s="62">
        <v>9</v>
      </c>
      <c r="AY99" s="28" t="s">
        <v>87</v>
      </c>
      <c r="AZ99" s="36" t="s">
        <v>87</v>
      </c>
      <c r="BA99" s="2"/>
    </row>
    <row r="100" spans="1:53" ht="24" x14ac:dyDescent="0.25">
      <c r="A100" s="19">
        <v>40</v>
      </c>
      <c r="B100" s="19" t="s">
        <v>62</v>
      </c>
      <c r="C100" s="8" t="s">
        <v>158</v>
      </c>
      <c r="E100" s="19" t="s">
        <v>163</v>
      </c>
      <c r="F100" s="61" t="s">
        <v>48</v>
      </c>
      <c r="G100" s="27"/>
      <c r="H100" s="39">
        <v>58.669998</v>
      </c>
      <c r="I100" s="39">
        <v>18.209999</v>
      </c>
      <c r="J100" s="40">
        <v>0.92100000000000004</v>
      </c>
      <c r="K100" s="39">
        <v>7.21</v>
      </c>
      <c r="L100" s="40">
        <v>0.155</v>
      </c>
      <c r="M100" s="39">
        <v>6.38</v>
      </c>
      <c r="N100" s="39">
        <v>2.12</v>
      </c>
      <c r="O100" s="39">
        <v>1.83</v>
      </c>
      <c r="P100" s="39">
        <v>4.1500000000000004</v>
      </c>
      <c r="Q100" s="40">
        <v>0.24199999999999999</v>
      </c>
      <c r="R100" s="39">
        <f t="shared" si="58"/>
        <v>99.887997000000013</v>
      </c>
      <c r="S100" s="27"/>
      <c r="T100" s="37"/>
      <c r="U100" s="39">
        <v>58.735783839974275</v>
      </c>
      <c r="V100" s="39">
        <v>18.230417614640924</v>
      </c>
      <c r="W100" s="40">
        <v>0.92203270428978568</v>
      </c>
      <c r="X100" s="39">
        <v>7.2180844711502212</v>
      </c>
      <c r="Y100" s="40">
        <v>0.15517379931044165</v>
      </c>
      <c r="Z100" s="39">
        <v>6.3871538038749529</v>
      </c>
      <c r="AA100" s="39">
        <v>2.1223771260524922</v>
      </c>
      <c r="AB100" s="39">
        <v>1.8320519531490853</v>
      </c>
      <c r="AC100" s="39">
        <v>4.1546533363763416</v>
      </c>
      <c r="AD100" s="40">
        <v>0.24227135118146373</v>
      </c>
      <c r="AE100" s="39">
        <f t="shared" si="59"/>
        <v>100</v>
      </c>
      <c r="AF100" s="27"/>
      <c r="AG100" s="37"/>
      <c r="AH100" s="62">
        <v>2</v>
      </c>
      <c r="AI100" s="62">
        <v>1</v>
      </c>
      <c r="AJ100" s="62">
        <v>19</v>
      </c>
      <c r="AK100" s="62">
        <v>153</v>
      </c>
      <c r="AL100" s="62">
        <v>696</v>
      </c>
      <c r="AM100" s="62">
        <v>54</v>
      </c>
      <c r="AN100" s="62">
        <v>334</v>
      </c>
      <c r="AO100" s="62">
        <v>154</v>
      </c>
      <c r="AP100" s="62">
        <v>28</v>
      </c>
      <c r="AQ100" s="63">
        <v>11.7</v>
      </c>
      <c r="AR100" s="62">
        <v>18</v>
      </c>
      <c r="AS100" s="62">
        <v>24</v>
      </c>
      <c r="AT100" s="62">
        <v>89</v>
      </c>
      <c r="AU100" s="62">
        <v>10</v>
      </c>
      <c r="AV100" s="62">
        <v>23</v>
      </c>
      <c r="AW100" s="62">
        <v>45</v>
      </c>
      <c r="AX100" s="62">
        <v>9</v>
      </c>
      <c r="AY100" s="28" t="s">
        <v>87</v>
      </c>
      <c r="AZ100" s="36" t="s">
        <v>87</v>
      </c>
      <c r="BA100" s="2"/>
    </row>
    <row r="101" spans="1:53" ht="24" x14ac:dyDescent="0.25">
      <c r="A101" s="19">
        <v>41</v>
      </c>
      <c r="B101" s="19" t="s">
        <v>62</v>
      </c>
      <c r="C101" s="8" t="s">
        <v>158</v>
      </c>
      <c r="E101" s="19" t="s">
        <v>164</v>
      </c>
      <c r="F101" s="61" t="s">
        <v>48</v>
      </c>
      <c r="G101" s="27"/>
      <c r="H101" s="39">
        <v>58.470001000000003</v>
      </c>
      <c r="I101" s="39">
        <v>18.440000999999999</v>
      </c>
      <c r="J101" s="40">
        <v>0.90800000000000003</v>
      </c>
      <c r="K101" s="39">
        <v>6.88</v>
      </c>
      <c r="L101" s="40">
        <v>0.153</v>
      </c>
      <c r="M101" s="39">
        <v>6.48</v>
      </c>
      <c r="N101" s="39">
        <v>2.2999999999999998</v>
      </c>
      <c r="O101" s="39">
        <v>1.68</v>
      </c>
      <c r="P101" s="39">
        <v>4.1900000000000004</v>
      </c>
      <c r="Q101" s="40">
        <v>0.28199999999999997</v>
      </c>
      <c r="R101" s="39">
        <f t="shared" si="58"/>
        <v>99.78300200000001</v>
      </c>
      <c r="S101" s="27"/>
      <c r="T101" s="37"/>
      <c r="U101" s="39">
        <v>58.597155655830036</v>
      </c>
      <c r="V101" s="39">
        <v>18.480102452720352</v>
      </c>
      <c r="W101" s="40">
        <v>0.90997462674053431</v>
      </c>
      <c r="X101" s="39">
        <v>6.8949619294877493</v>
      </c>
      <c r="Y101" s="40">
        <v>0.15333272895517813</v>
      </c>
      <c r="Z101" s="39">
        <v>6.4940920498663681</v>
      </c>
      <c r="AA101" s="39">
        <v>2.3050018078229391</v>
      </c>
      <c r="AB101" s="39">
        <v>1.6836534944097992</v>
      </c>
      <c r="AC101" s="39">
        <v>4.1991119890339643</v>
      </c>
      <c r="AD101" s="40">
        <v>0.28261326513307339</v>
      </c>
      <c r="AE101" s="39">
        <f t="shared" si="59"/>
        <v>99.999999999999986</v>
      </c>
      <c r="AF101" s="27"/>
      <c r="AG101" s="37"/>
      <c r="AH101" s="62">
        <v>3</v>
      </c>
      <c r="AI101" s="62">
        <v>0</v>
      </c>
      <c r="AJ101" s="62">
        <v>22</v>
      </c>
      <c r="AK101" s="62">
        <v>141</v>
      </c>
      <c r="AL101" s="62">
        <v>641</v>
      </c>
      <c r="AM101" s="62">
        <v>44</v>
      </c>
      <c r="AN101" s="62">
        <v>356</v>
      </c>
      <c r="AO101" s="62">
        <v>131</v>
      </c>
      <c r="AP101" s="62">
        <v>24</v>
      </c>
      <c r="AQ101" s="63">
        <v>10.199999999999999</v>
      </c>
      <c r="AR101" s="62">
        <v>20</v>
      </c>
      <c r="AS101" s="62">
        <v>22</v>
      </c>
      <c r="AT101" s="62">
        <v>74</v>
      </c>
      <c r="AU101" s="62">
        <v>10</v>
      </c>
      <c r="AV101" s="62">
        <v>28</v>
      </c>
      <c r="AW101" s="62">
        <v>47</v>
      </c>
      <c r="AX101" s="62">
        <v>8</v>
      </c>
      <c r="AY101" s="28" t="s">
        <v>87</v>
      </c>
      <c r="AZ101" s="36" t="s">
        <v>87</v>
      </c>
      <c r="BA101" s="2"/>
    </row>
    <row r="102" spans="1:53" ht="24" x14ac:dyDescent="0.25">
      <c r="A102" s="19">
        <v>174</v>
      </c>
      <c r="B102" s="19" t="s">
        <v>62</v>
      </c>
      <c r="C102" s="8" t="s">
        <v>158</v>
      </c>
      <c r="E102" s="70" t="s">
        <v>165</v>
      </c>
      <c r="F102" s="61" t="s">
        <v>63</v>
      </c>
      <c r="G102" s="27"/>
      <c r="H102" s="39">
        <v>56.701950000000004</v>
      </c>
      <c r="I102" s="39">
        <v>17.058729999999997</v>
      </c>
      <c r="J102" s="40">
        <v>1.23878</v>
      </c>
      <c r="K102" s="39">
        <v>8.8148699999999991</v>
      </c>
      <c r="L102" s="40">
        <v>0.17262</v>
      </c>
      <c r="M102" s="39">
        <v>6.4659899999999997</v>
      </c>
      <c r="N102" s="39">
        <v>2.5333300000000003</v>
      </c>
      <c r="O102" s="39">
        <v>1.8295599999999999</v>
      </c>
      <c r="P102" s="39">
        <v>3.6427</v>
      </c>
      <c r="Q102" s="40">
        <v>0.29237000000000007</v>
      </c>
      <c r="R102" s="41">
        <f t="shared" si="58"/>
        <v>98.75090000000003</v>
      </c>
      <c r="S102" s="39"/>
      <c r="T102" s="37"/>
      <c r="U102" s="41">
        <v>57.41916707400469</v>
      </c>
      <c r="V102" s="41">
        <v>17.274504103303954</v>
      </c>
      <c r="W102" s="42">
        <v>1.2544491995061109</v>
      </c>
      <c r="X102" s="41">
        <v>8.926368374731938</v>
      </c>
      <c r="Y102" s="42">
        <v>0.17480345244413442</v>
      </c>
      <c r="Z102" s="41">
        <v>6.547777635669382</v>
      </c>
      <c r="AA102" s="41">
        <v>2.5653738279475098</v>
      </c>
      <c r="AB102" s="41">
        <v>1.8527019143418524</v>
      </c>
      <c r="AC102" s="41">
        <v>3.6887761338098044</v>
      </c>
      <c r="AD102" s="42">
        <v>0.29606815775166029</v>
      </c>
      <c r="AE102" s="39">
        <f t="shared" si="59"/>
        <v>99.999989873511041</v>
      </c>
      <c r="AF102" s="27"/>
      <c r="AG102" s="37"/>
      <c r="AH102" s="43">
        <v>3.6</v>
      </c>
      <c r="AI102" s="43">
        <v>3.8</v>
      </c>
      <c r="AJ102" s="43">
        <v>18</v>
      </c>
      <c r="AK102" s="43">
        <v>171.8</v>
      </c>
      <c r="AL102" s="43">
        <v>661.1</v>
      </c>
      <c r="AM102" s="43">
        <v>52.2</v>
      </c>
      <c r="AN102" s="43">
        <v>330</v>
      </c>
      <c r="AO102" s="43">
        <v>159.80000000000001</v>
      </c>
      <c r="AP102" s="43">
        <v>34</v>
      </c>
      <c r="AQ102" s="44">
        <v>9.8000000000000007</v>
      </c>
      <c r="AR102" s="43">
        <v>17.899999999999999</v>
      </c>
      <c r="AS102" s="43">
        <v>7.6</v>
      </c>
      <c r="AT102" s="43">
        <v>83</v>
      </c>
      <c r="AU102" s="43">
        <v>6.5</v>
      </c>
      <c r="AV102" s="43">
        <v>24.5</v>
      </c>
      <c r="AW102" s="43">
        <v>48.6</v>
      </c>
      <c r="AX102" s="43">
        <v>5.2</v>
      </c>
      <c r="AY102" s="43">
        <v>24.5</v>
      </c>
      <c r="AZ102" s="74">
        <v>1.6</v>
      </c>
      <c r="BA102" s="2"/>
    </row>
    <row r="103" spans="1:53" x14ac:dyDescent="0.25">
      <c r="A103" s="27"/>
      <c r="B103" s="27"/>
      <c r="C103" s="8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Q103" s="27" t="s">
        <v>85</v>
      </c>
      <c r="R103" s="39">
        <f>AVERAGE(R96:R102)</f>
        <v>99.785842857142868</v>
      </c>
      <c r="S103" s="27" t="s">
        <v>64</v>
      </c>
      <c r="T103" s="37" t="s">
        <v>85</v>
      </c>
      <c r="U103" s="39">
        <f t="shared" ref="U103:AD103" si="60">AVERAGE(U96:U102)</f>
        <v>58.627820748926169</v>
      </c>
      <c r="V103" s="39">
        <f t="shared" si="60"/>
        <v>17.912616191792885</v>
      </c>
      <c r="W103" s="40">
        <f t="shared" si="60"/>
        <v>0.9721648998128859</v>
      </c>
      <c r="X103" s="39">
        <f t="shared" si="60"/>
        <v>7.1633264494023106</v>
      </c>
      <c r="Y103" s="40">
        <f t="shared" si="60"/>
        <v>0.18408311813414482</v>
      </c>
      <c r="Z103" s="39">
        <f t="shared" si="60"/>
        <v>6.6372841247821928</v>
      </c>
      <c r="AA103" s="39">
        <f t="shared" si="60"/>
        <v>2.4296468895250674</v>
      </c>
      <c r="AB103" s="39">
        <f t="shared" si="60"/>
        <v>1.8115510581749861</v>
      </c>
      <c r="AC103" s="39">
        <f t="shared" si="60"/>
        <v>3.997771184969428</v>
      </c>
      <c r="AD103" s="40">
        <f t="shared" si="60"/>
        <v>0.26373388783863605</v>
      </c>
      <c r="AE103" s="27"/>
      <c r="AF103" s="27"/>
      <c r="AG103" s="37" t="s">
        <v>85</v>
      </c>
      <c r="AH103" s="68">
        <f t="shared" ref="AH103" si="61">AVERAGE(AH96:AH102)</f>
        <v>29.657142857142855</v>
      </c>
      <c r="AI103" s="68">
        <f t="shared" ref="AI103:AZ103" si="62">AVERAGE(AI96:AI102)</f>
        <v>45.68571428571429</v>
      </c>
      <c r="AJ103" s="68">
        <f t="shared" si="62"/>
        <v>18.571428571428573</v>
      </c>
      <c r="AK103" s="68">
        <f t="shared" si="62"/>
        <v>135.97142857142856</v>
      </c>
      <c r="AL103" s="68">
        <f t="shared" si="62"/>
        <v>629.44285714285718</v>
      </c>
      <c r="AM103" s="68">
        <f t="shared" si="62"/>
        <v>51.31428571428571</v>
      </c>
      <c r="AN103" s="68">
        <f t="shared" si="62"/>
        <v>330.71428571428572</v>
      </c>
      <c r="AO103" s="68">
        <f t="shared" si="62"/>
        <v>155.97142857142856</v>
      </c>
      <c r="AP103" s="68">
        <f t="shared" si="62"/>
        <v>29.571428571428573</v>
      </c>
      <c r="AQ103" s="63">
        <f t="shared" si="62"/>
        <v>11.471428571428572</v>
      </c>
      <c r="AR103" s="68">
        <f t="shared" si="62"/>
        <v>18.7</v>
      </c>
      <c r="AS103" s="68">
        <f t="shared" si="62"/>
        <v>23.942857142857143</v>
      </c>
      <c r="AT103" s="68">
        <f t="shared" si="62"/>
        <v>79.285714285714292</v>
      </c>
      <c r="AU103" s="68">
        <f t="shared" si="62"/>
        <v>9.5</v>
      </c>
      <c r="AV103" s="68">
        <f t="shared" si="62"/>
        <v>21.785714285714285</v>
      </c>
      <c r="AW103" s="68">
        <f t="shared" si="62"/>
        <v>53.51428571428572</v>
      </c>
      <c r="AX103" s="68">
        <f t="shared" si="62"/>
        <v>7.6000000000000005</v>
      </c>
      <c r="AY103" s="68">
        <f t="shared" si="62"/>
        <v>24.5</v>
      </c>
      <c r="AZ103" s="75">
        <f t="shared" si="62"/>
        <v>1.6</v>
      </c>
      <c r="BA103" s="2"/>
    </row>
    <row r="104" spans="1:53" ht="24.75" thickBot="1" x14ac:dyDescent="0.3">
      <c r="A104" s="50"/>
      <c r="B104" s="50"/>
      <c r="C104" s="5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 t="s">
        <v>86</v>
      </c>
      <c r="R104" s="54">
        <f>STDEV(R96:R102)</f>
        <v>0.56170845717311435</v>
      </c>
      <c r="S104" s="50"/>
      <c r="T104" s="55" t="s">
        <v>86</v>
      </c>
      <c r="U104" s="54">
        <f t="shared" ref="U104:AD104" si="63">STDEV(U96:U102)</f>
        <v>1.5534053641510746</v>
      </c>
      <c r="V104" s="54">
        <f t="shared" si="63"/>
        <v>0.90644847212712276</v>
      </c>
      <c r="W104" s="53">
        <f t="shared" si="63"/>
        <v>0.15713654521872161</v>
      </c>
      <c r="X104" s="54">
        <f t="shared" si="63"/>
        <v>1.2063645534335514</v>
      </c>
      <c r="Y104" s="53">
        <f t="shared" si="63"/>
        <v>7.9231908303742007E-2</v>
      </c>
      <c r="Z104" s="54">
        <f t="shared" si="63"/>
        <v>1.0264370457911018</v>
      </c>
      <c r="AA104" s="54">
        <f t="shared" si="63"/>
        <v>1.223752968509461</v>
      </c>
      <c r="AB104" s="54">
        <f t="shared" si="63"/>
        <v>0.3418964909592716</v>
      </c>
      <c r="AC104" s="54">
        <f t="shared" si="63"/>
        <v>0.43318837693529483</v>
      </c>
      <c r="AD104" s="53">
        <f t="shared" si="63"/>
        <v>3.9345883708941813E-2</v>
      </c>
      <c r="AE104" s="50"/>
      <c r="AF104" s="50"/>
      <c r="AG104" s="55" t="s">
        <v>86</v>
      </c>
      <c r="AH104" s="56">
        <f t="shared" ref="AH104" si="64">STDEV(AH96:AH102)</f>
        <v>32.517013861610828</v>
      </c>
      <c r="AI104" s="56">
        <f t="shared" ref="AI104:AX104" si="65">STDEV(AI96:AI102)</f>
        <v>61.251052469091732</v>
      </c>
      <c r="AJ104" s="56">
        <f t="shared" si="65"/>
        <v>6.6296591882525124</v>
      </c>
      <c r="AK104" s="56">
        <f t="shared" si="65"/>
        <v>45.737720183881571</v>
      </c>
      <c r="AL104" s="56">
        <f t="shared" si="65"/>
        <v>191.4802153151671</v>
      </c>
      <c r="AM104" s="56">
        <f t="shared" si="65"/>
        <v>10.860851496917512</v>
      </c>
      <c r="AN104" s="56">
        <f t="shared" si="65"/>
        <v>19.48259296324359</v>
      </c>
      <c r="AO104" s="56">
        <f t="shared" si="65"/>
        <v>12.345270927999689</v>
      </c>
      <c r="AP104" s="56">
        <f t="shared" si="65"/>
        <v>4.3915503282683916</v>
      </c>
      <c r="AQ104" s="57">
        <f t="shared" si="65"/>
        <v>1.510755093448632</v>
      </c>
      <c r="AR104" s="56">
        <f t="shared" si="65"/>
        <v>1.6114175953695762</v>
      </c>
      <c r="AS104" s="56">
        <f t="shared" si="65"/>
        <v>17.957993312436773</v>
      </c>
      <c r="AT104" s="56">
        <f t="shared" si="65"/>
        <v>9.8440216326845853</v>
      </c>
      <c r="AU104" s="56">
        <f t="shared" si="65"/>
        <v>3.0686587732536612</v>
      </c>
      <c r="AV104" s="56">
        <f t="shared" si="65"/>
        <v>11.044822100789821</v>
      </c>
      <c r="AW104" s="56">
        <f t="shared" si="65"/>
        <v>11.04165274033263</v>
      </c>
      <c r="AX104" s="56">
        <f t="shared" si="65"/>
        <v>3.0199337741082992</v>
      </c>
      <c r="AY104" s="51" t="s">
        <v>87</v>
      </c>
      <c r="AZ104" s="58" t="s">
        <v>87</v>
      </c>
      <c r="BA104" s="2"/>
    </row>
    <row r="105" spans="1:53" x14ac:dyDescent="0.25">
      <c r="A105" s="27"/>
      <c r="B105" s="27"/>
      <c r="C105" s="8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69"/>
      <c r="S105" s="27"/>
      <c r="T105" s="27"/>
      <c r="U105" s="69"/>
      <c r="V105" s="69"/>
      <c r="W105" s="69"/>
      <c r="X105" s="69"/>
      <c r="Y105" s="69"/>
      <c r="Z105" s="69"/>
      <c r="AA105" s="69"/>
      <c r="AB105" s="69"/>
      <c r="AC105" s="69"/>
      <c r="AD105" s="69"/>
      <c r="AE105" s="27"/>
      <c r="AF105" s="27"/>
      <c r="AG105" s="27"/>
      <c r="AH105" s="69"/>
      <c r="AI105" s="69"/>
      <c r="AJ105" s="69"/>
      <c r="AK105" s="69"/>
      <c r="AL105" s="69"/>
      <c r="AM105" s="69"/>
      <c r="AN105" s="69"/>
      <c r="AO105" s="69"/>
      <c r="AP105" s="69"/>
      <c r="AQ105" s="69"/>
      <c r="AR105" s="27"/>
      <c r="AS105" s="27"/>
      <c r="AT105" s="27"/>
      <c r="AU105" s="27"/>
      <c r="AV105" s="27"/>
      <c r="AW105" s="27"/>
      <c r="AX105" s="27"/>
      <c r="AY105" s="27"/>
      <c r="AZ105" s="66"/>
      <c r="BA105" s="2"/>
    </row>
    <row r="106" spans="1:53" ht="36" x14ac:dyDescent="0.25">
      <c r="A106" s="19">
        <v>175</v>
      </c>
      <c r="B106" s="27" t="s">
        <v>62</v>
      </c>
      <c r="C106" s="7" t="s">
        <v>166</v>
      </c>
      <c r="E106" s="70" t="s">
        <v>167</v>
      </c>
      <c r="F106" s="61" t="s">
        <v>63</v>
      </c>
      <c r="G106" s="27"/>
      <c r="H106" s="39">
        <v>61.045110000000008</v>
      </c>
      <c r="I106" s="39">
        <v>16.70628</v>
      </c>
      <c r="J106" s="40">
        <v>0.33826000000000001</v>
      </c>
      <c r="K106" s="39">
        <v>5.0123600000000001</v>
      </c>
      <c r="L106" s="40">
        <v>0.10857</v>
      </c>
      <c r="M106" s="39">
        <v>3.8678399999999997</v>
      </c>
      <c r="N106" s="39">
        <v>1.02407</v>
      </c>
      <c r="O106" s="39">
        <v>1.60893</v>
      </c>
      <c r="P106" s="39">
        <v>3.96821</v>
      </c>
      <c r="Q106" s="40">
        <v>0.18325</v>
      </c>
      <c r="R106" s="39">
        <f t="shared" ref="R106" si="66">SUM(H106:Q106)</f>
        <v>93.862880000000018</v>
      </c>
      <c r="S106" s="39"/>
      <c r="T106" s="37"/>
      <c r="U106" s="39">
        <v>65.036476613545219</v>
      </c>
      <c r="V106" s="39">
        <v>17.798601534493724</v>
      </c>
      <c r="W106" s="40">
        <v>0.36037675383495588</v>
      </c>
      <c r="X106" s="39">
        <v>5.3400875830786356</v>
      </c>
      <c r="Y106" s="40">
        <v>0.11566872868166841</v>
      </c>
      <c r="Z106" s="39">
        <v>4.1207344159906452</v>
      </c>
      <c r="AA106" s="39">
        <v>1.0910276778210941</v>
      </c>
      <c r="AB106" s="39">
        <v>1.7141280983494223</v>
      </c>
      <c r="AC106" s="39">
        <v>4.2276669967936211</v>
      </c>
      <c r="AD106" s="40">
        <v>0.19523159741103194</v>
      </c>
      <c r="AE106" s="39">
        <f t="shared" ref="AE106" si="67">SUM(U106:AD106)</f>
        <v>100.00000000000001</v>
      </c>
      <c r="AF106" s="27"/>
      <c r="AG106" s="37"/>
      <c r="AH106" s="62">
        <v>2.9</v>
      </c>
      <c r="AI106" s="62">
        <v>0.7</v>
      </c>
      <c r="AJ106" s="62">
        <v>3.7</v>
      </c>
      <c r="AK106" s="62">
        <v>11.1</v>
      </c>
      <c r="AL106" s="62">
        <v>724</v>
      </c>
      <c r="AM106" s="62">
        <v>129.9</v>
      </c>
      <c r="AN106" s="62">
        <v>370.7</v>
      </c>
      <c r="AO106" s="62">
        <v>184.4</v>
      </c>
      <c r="AP106" s="62">
        <v>26.4</v>
      </c>
      <c r="AQ106" s="63">
        <v>11</v>
      </c>
      <c r="AR106" s="62">
        <v>17</v>
      </c>
      <c r="AS106" s="62">
        <v>5.3</v>
      </c>
      <c r="AT106" s="62">
        <v>76.400000000000006</v>
      </c>
      <c r="AU106" s="62">
        <v>9.1999999999999993</v>
      </c>
      <c r="AV106" s="62">
        <v>29.4</v>
      </c>
      <c r="AW106" s="62">
        <v>59.2</v>
      </c>
      <c r="AX106" s="62">
        <v>8.1999999999999993</v>
      </c>
      <c r="AY106" s="62">
        <v>27.2</v>
      </c>
      <c r="AZ106" s="81">
        <v>3.7</v>
      </c>
      <c r="BA106" s="2"/>
    </row>
    <row r="107" spans="1:53" ht="12.75" thickBot="1" x14ac:dyDescent="0.3">
      <c r="A107" s="50"/>
      <c r="B107" s="50"/>
      <c r="C107" s="3"/>
      <c r="D107" s="49"/>
      <c r="E107" s="82"/>
      <c r="F107" s="51"/>
      <c r="G107" s="50"/>
      <c r="H107" s="52"/>
      <c r="I107" s="52"/>
      <c r="J107" s="53"/>
      <c r="K107" s="52"/>
      <c r="L107" s="53"/>
      <c r="M107" s="52"/>
      <c r="N107" s="52"/>
      <c r="O107" s="52"/>
      <c r="P107" s="52"/>
      <c r="Q107" s="53"/>
      <c r="R107" s="52"/>
      <c r="S107" s="52"/>
      <c r="T107" s="50"/>
      <c r="U107" s="52"/>
      <c r="V107" s="52"/>
      <c r="W107" s="53"/>
      <c r="X107" s="52"/>
      <c r="Y107" s="53"/>
      <c r="Z107" s="52"/>
      <c r="AA107" s="52"/>
      <c r="AB107" s="52"/>
      <c r="AC107" s="52"/>
      <c r="AD107" s="53"/>
      <c r="AE107" s="52"/>
      <c r="AF107" s="50"/>
      <c r="AG107" s="50"/>
      <c r="AH107" s="83"/>
      <c r="AI107" s="83"/>
      <c r="AJ107" s="83"/>
      <c r="AK107" s="83"/>
      <c r="AL107" s="83"/>
      <c r="AM107" s="83"/>
      <c r="AN107" s="83"/>
      <c r="AO107" s="83"/>
      <c r="AP107" s="83"/>
      <c r="AQ107" s="57"/>
      <c r="AR107" s="83"/>
      <c r="AS107" s="83"/>
      <c r="AT107" s="83"/>
      <c r="AU107" s="83"/>
      <c r="AV107" s="83"/>
      <c r="AW107" s="83"/>
      <c r="AX107" s="83"/>
      <c r="AY107" s="83"/>
      <c r="AZ107" s="84"/>
      <c r="BA107" s="2"/>
    </row>
    <row r="108" spans="1:53" x14ac:dyDescent="0.25">
      <c r="A108" s="27"/>
      <c r="B108" s="27"/>
      <c r="C108" s="8"/>
      <c r="E108" s="70"/>
      <c r="F108" s="61"/>
      <c r="G108" s="27"/>
      <c r="H108" s="39"/>
      <c r="I108" s="39"/>
      <c r="J108" s="40"/>
      <c r="K108" s="39"/>
      <c r="L108" s="40"/>
      <c r="M108" s="39"/>
      <c r="N108" s="39"/>
      <c r="O108" s="39"/>
      <c r="P108" s="39"/>
      <c r="Q108" s="40"/>
      <c r="R108" s="39"/>
      <c r="S108" s="39"/>
      <c r="T108" s="27"/>
      <c r="U108" s="39"/>
      <c r="V108" s="39"/>
      <c r="W108" s="40"/>
      <c r="X108" s="39"/>
      <c r="Y108" s="40"/>
      <c r="Z108" s="39"/>
      <c r="AA108" s="39"/>
      <c r="AB108" s="39"/>
      <c r="AC108" s="39"/>
      <c r="AD108" s="40"/>
      <c r="AE108" s="39"/>
      <c r="AF108" s="27"/>
      <c r="AG108" s="27"/>
      <c r="AH108" s="62"/>
      <c r="AI108" s="62"/>
      <c r="AJ108" s="62"/>
      <c r="AK108" s="62"/>
      <c r="AL108" s="62"/>
      <c r="AM108" s="62"/>
      <c r="AN108" s="62"/>
      <c r="AO108" s="62"/>
      <c r="AP108" s="62"/>
      <c r="AQ108" s="63"/>
      <c r="AR108" s="62"/>
      <c r="AS108" s="62"/>
      <c r="AT108" s="62"/>
      <c r="AU108" s="62"/>
      <c r="AV108" s="62"/>
      <c r="AW108" s="62"/>
      <c r="AX108" s="62"/>
      <c r="AY108" s="62"/>
      <c r="AZ108" s="85"/>
      <c r="BA108" s="2"/>
    </row>
    <row r="109" spans="1:53" x14ac:dyDescent="0.25">
      <c r="A109" s="19">
        <v>12</v>
      </c>
      <c r="B109" s="27" t="s">
        <v>65</v>
      </c>
      <c r="C109" s="8" t="s">
        <v>66</v>
      </c>
      <c r="E109" s="19" t="s">
        <v>169</v>
      </c>
      <c r="F109" s="61" t="s">
        <v>47</v>
      </c>
      <c r="G109" s="27"/>
      <c r="H109" s="39">
        <v>69.734570000000005</v>
      </c>
      <c r="I109" s="39">
        <v>12.505570000000001</v>
      </c>
      <c r="J109" s="40">
        <v>0.16620000000000001</v>
      </c>
      <c r="K109" s="39">
        <v>1.4814499999999999</v>
      </c>
      <c r="L109" s="40">
        <v>2.2579999999999999E-2</v>
      </c>
      <c r="M109" s="39">
        <v>2.2954300000000001</v>
      </c>
      <c r="N109" s="39">
        <v>0.21757000000000001</v>
      </c>
      <c r="O109" s="39">
        <v>1.67109</v>
      </c>
      <c r="P109" s="39">
        <v>3.3248199999999999</v>
      </c>
      <c r="Q109" s="40">
        <v>3.8039999999999997E-2</v>
      </c>
      <c r="R109" s="39">
        <f t="shared" ref="R109:R114" si="68">SUM(H109:Q109)</f>
        <v>91.45732000000001</v>
      </c>
      <c r="S109" s="27"/>
      <c r="T109" s="37"/>
      <c r="U109" s="39">
        <v>76.248202303740996</v>
      </c>
      <c r="V109" s="39">
        <v>13.673666178533749</v>
      </c>
      <c r="W109" s="40">
        <v>0.18172408925561243</v>
      </c>
      <c r="X109" s="39">
        <v>1.6198264261596089</v>
      </c>
      <c r="Y109" s="40">
        <v>2.4689109117880439E-2</v>
      </c>
      <c r="Z109" s="39">
        <v>2.5098371010830953</v>
      </c>
      <c r="AA109" s="39">
        <v>0.23789235920182672</v>
      </c>
      <c r="AB109" s="39">
        <v>1.8271799537554836</v>
      </c>
      <c r="AC109" s="39">
        <v>3.6353783780917284</v>
      </c>
      <c r="AD109" s="40">
        <v>4.1593166999299019E-2</v>
      </c>
      <c r="AE109" s="39">
        <f t="shared" ref="AE109:AE114" si="69">SUM(U109:AD109)</f>
        <v>99.999989065939289</v>
      </c>
      <c r="AF109" s="27"/>
      <c r="AG109" s="37"/>
      <c r="AH109" s="62">
        <v>5.3</v>
      </c>
      <c r="AI109" s="62">
        <v>2.5</v>
      </c>
      <c r="AJ109" s="62">
        <v>3.7</v>
      </c>
      <c r="AK109" s="62">
        <v>12.2</v>
      </c>
      <c r="AL109" s="62">
        <v>427.8</v>
      </c>
      <c r="AM109" s="62">
        <v>36.200000000000003</v>
      </c>
      <c r="AN109" s="62">
        <v>80.3</v>
      </c>
      <c r="AO109" s="62">
        <v>134.1</v>
      </c>
      <c r="AP109" s="62">
        <v>19.5</v>
      </c>
      <c r="AQ109" s="63">
        <v>9.9</v>
      </c>
      <c r="AR109" s="62">
        <v>11.7</v>
      </c>
      <c r="AS109" s="62">
        <v>7.2</v>
      </c>
      <c r="AT109" s="62">
        <v>36.4</v>
      </c>
      <c r="AU109" s="62">
        <v>10.6</v>
      </c>
      <c r="AV109" s="62">
        <v>28.4</v>
      </c>
      <c r="AW109" s="62">
        <v>53</v>
      </c>
      <c r="AX109" s="62">
        <v>10.199999999999999</v>
      </c>
      <c r="AY109" s="62">
        <v>20.8</v>
      </c>
      <c r="AZ109" s="36" t="s">
        <v>87</v>
      </c>
      <c r="BA109" s="2"/>
    </row>
    <row r="110" spans="1:53" x14ac:dyDescent="0.25">
      <c r="A110" s="19">
        <v>13</v>
      </c>
      <c r="B110" s="27" t="s">
        <v>65</v>
      </c>
      <c r="C110" s="8" t="s">
        <v>66</v>
      </c>
      <c r="E110" s="19" t="s">
        <v>170</v>
      </c>
      <c r="F110" s="86" t="s">
        <v>47</v>
      </c>
      <c r="G110" s="87"/>
      <c r="H110" s="39">
        <v>68.465769999999992</v>
      </c>
      <c r="I110" s="39">
        <v>12.89465</v>
      </c>
      <c r="J110" s="40">
        <v>0.27061000000000002</v>
      </c>
      <c r="K110" s="39">
        <v>2.1760199999999998</v>
      </c>
      <c r="L110" s="40">
        <v>5.1620000000000006E-2</v>
      </c>
      <c r="M110" s="39">
        <v>2.0540599999999998</v>
      </c>
      <c r="N110" s="39">
        <v>0.38031000000000004</v>
      </c>
      <c r="O110" s="39">
        <v>2.0125999999999995</v>
      </c>
      <c r="P110" s="39">
        <v>3.0845700000000003</v>
      </c>
      <c r="Q110" s="40">
        <v>5.7690000000000005E-2</v>
      </c>
      <c r="R110" s="39">
        <f t="shared" si="68"/>
        <v>91.447899999999976</v>
      </c>
      <c r="S110" s="27"/>
      <c r="T110" s="37"/>
      <c r="U110" s="39">
        <v>74.86860824578801</v>
      </c>
      <c r="V110" s="39">
        <v>14.100542494688231</v>
      </c>
      <c r="W110" s="40">
        <v>0.295917128769496</v>
      </c>
      <c r="X110" s="39">
        <v>2.3795188298473766</v>
      </c>
      <c r="Y110" s="40">
        <v>5.644744165803698E-2</v>
      </c>
      <c r="Z110" s="39">
        <v>2.2461532741593842</v>
      </c>
      <c r="AA110" s="39">
        <v>0.41587614368399928</v>
      </c>
      <c r="AB110" s="39">
        <v>2.2008159837459353</v>
      </c>
      <c r="AC110" s="39">
        <v>3.3730353567441131</v>
      </c>
      <c r="AD110" s="40">
        <v>6.3085100915384593E-2</v>
      </c>
      <c r="AE110" s="39">
        <f t="shared" si="69"/>
        <v>99.999999999999972</v>
      </c>
      <c r="AF110" s="27"/>
      <c r="AG110" s="37"/>
      <c r="AH110" s="62">
        <v>6.1</v>
      </c>
      <c r="AI110" s="62">
        <v>6.8</v>
      </c>
      <c r="AJ110" s="62">
        <v>6.2</v>
      </c>
      <c r="AK110" s="62">
        <v>20.9</v>
      </c>
      <c r="AL110" s="62">
        <v>622.70000000000005</v>
      </c>
      <c r="AM110" s="62">
        <v>57.4</v>
      </c>
      <c r="AN110" s="62">
        <v>116.5</v>
      </c>
      <c r="AO110" s="62">
        <v>130.30000000000001</v>
      </c>
      <c r="AP110" s="62">
        <v>21.4</v>
      </c>
      <c r="AQ110" s="63">
        <v>10.4</v>
      </c>
      <c r="AR110" s="62">
        <v>16.399999999999999</v>
      </c>
      <c r="AS110" s="62">
        <v>8.8000000000000007</v>
      </c>
      <c r="AT110" s="62">
        <v>47.2</v>
      </c>
      <c r="AU110" s="62">
        <v>12.7</v>
      </c>
      <c r="AV110" s="62">
        <v>25.8</v>
      </c>
      <c r="AW110" s="62">
        <v>53.3</v>
      </c>
      <c r="AX110" s="62">
        <v>9.4</v>
      </c>
      <c r="AY110" s="62">
        <v>21.8</v>
      </c>
      <c r="AZ110" s="36" t="s">
        <v>87</v>
      </c>
      <c r="BA110" s="2"/>
    </row>
    <row r="111" spans="1:53" ht="24" x14ac:dyDescent="0.25">
      <c r="A111" s="27" t="s">
        <v>168</v>
      </c>
      <c r="B111" s="27" t="s">
        <v>65</v>
      </c>
      <c r="C111" s="8" t="s">
        <v>66</v>
      </c>
      <c r="E111" s="70" t="s">
        <v>171</v>
      </c>
      <c r="F111" s="61" t="s">
        <v>63</v>
      </c>
      <c r="G111" s="27"/>
      <c r="H111" s="39">
        <v>68.390190000000004</v>
      </c>
      <c r="I111" s="39">
        <v>13.052710000000001</v>
      </c>
      <c r="J111" s="40">
        <v>0.23354000000000003</v>
      </c>
      <c r="K111" s="39">
        <v>2.38192</v>
      </c>
      <c r="L111" s="40">
        <v>4.9259999999999998E-2</v>
      </c>
      <c r="M111" s="39">
        <v>2.50963</v>
      </c>
      <c r="N111" s="39">
        <v>0.42218000000000006</v>
      </c>
      <c r="O111" s="39">
        <v>1.69153</v>
      </c>
      <c r="P111" s="39">
        <v>2.2618100000000001</v>
      </c>
      <c r="Q111" s="40">
        <v>6.6460000000000005E-2</v>
      </c>
      <c r="R111" s="39">
        <f t="shared" si="68"/>
        <v>91.059230000000014</v>
      </c>
      <c r="S111" s="39"/>
      <c r="T111" s="37"/>
      <c r="U111" s="39">
        <v>75.105170557668899</v>
      </c>
      <c r="V111" s="39">
        <v>14.334307461198609</v>
      </c>
      <c r="W111" s="40">
        <v>0.25647043138844905</v>
      </c>
      <c r="X111" s="39">
        <v>2.6157919411354564</v>
      </c>
      <c r="Y111" s="40">
        <v>5.4096657746831381E-2</v>
      </c>
      <c r="Z111" s="39">
        <v>2.7560413150868945</v>
      </c>
      <c r="AA111" s="39">
        <v>0.46363229735195438</v>
      </c>
      <c r="AB111" s="39">
        <v>1.8576150929455475</v>
      </c>
      <c r="AC111" s="39">
        <v>2.4838887831579513</v>
      </c>
      <c r="AD111" s="40">
        <v>7.298546231941562E-2</v>
      </c>
      <c r="AE111" s="39">
        <f t="shared" si="69"/>
        <v>99.999999999999986</v>
      </c>
      <c r="AF111" s="27"/>
      <c r="AG111" s="37"/>
      <c r="AH111" s="62">
        <v>4.4000000000000004</v>
      </c>
      <c r="AI111" s="62">
        <v>4.8</v>
      </c>
      <c r="AJ111" s="62">
        <v>6.6</v>
      </c>
      <c r="AK111" s="62">
        <v>20.5</v>
      </c>
      <c r="AL111" s="62">
        <v>796.4</v>
      </c>
      <c r="AM111" s="62">
        <v>42.9</v>
      </c>
      <c r="AN111" s="62">
        <v>235.8</v>
      </c>
      <c r="AO111" s="62">
        <v>134.9</v>
      </c>
      <c r="AP111" s="62">
        <v>22.1</v>
      </c>
      <c r="AQ111" s="63">
        <v>9.6</v>
      </c>
      <c r="AR111" s="62">
        <v>14.7</v>
      </c>
      <c r="AS111" s="62">
        <v>6.5</v>
      </c>
      <c r="AT111" s="62">
        <v>45.6</v>
      </c>
      <c r="AU111" s="62">
        <v>12.2</v>
      </c>
      <c r="AV111" s="62">
        <v>28</v>
      </c>
      <c r="AW111" s="62">
        <v>50.7</v>
      </c>
      <c r="AX111" s="62">
        <v>10</v>
      </c>
      <c r="AY111" s="62">
        <v>20.6</v>
      </c>
      <c r="AZ111" s="81">
        <v>2.6</v>
      </c>
      <c r="BA111" s="2"/>
    </row>
    <row r="112" spans="1:53" x14ac:dyDescent="0.25">
      <c r="A112" s="19">
        <v>192</v>
      </c>
      <c r="B112" s="27" t="s">
        <v>65</v>
      </c>
      <c r="C112" s="8" t="s">
        <v>66</v>
      </c>
      <c r="E112" s="70" t="s">
        <v>172</v>
      </c>
      <c r="F112" s="61" t="s">
        <v>56</v>
      </c>
      <c r="G112" s="27"/>
      <c r="H112" s="39">
        <v>76.275089999999992</v>
      </c>
      <c r="I112" s="39">
        <v>11.6533</v>
      </c>
      <c r="J112" s="40">
        <v>0.22022</v>
      </c>
      <c r="K112" s="39">
        <v>2.0611999999999999</v>
      </c>
      <c r="L112" s="40">
        <v>4.8759999999999998E-2</v>
      </c>
      <c r="M112" s="39">
        <v>1.05175</v>
      </c>
      <c r="N112" s="39">
        <v>0.38170999999999999</v>
      </c>
      <c r="O112" s="39">
        <v>3.4625999999999997</v>
      </c>
      <c r="P112" s="39">
        <v>2.4085100000000002</v>
      </c>
      <c r="Q112" s="40">
        <v>4.9430000000000002E-2</v>
      </c>
      <c r="R112" s="39">
        <f t="shared" si="68"/>
        <v>97.612569999999991</v>
      </c>
      <c r="S112" s="27"/>
      <c r="T112" s="37"/>
      <c r="U112" s="39">
        <v>78.140643156921286</v>
      </c>
      <c r="V112" s="39">
        <v>11.938319009529204</v>
      </c>
      <c r="W112" s="40">
        <v>0.22560618985853975</v>
      </c>
      <c r="X112" s="39">
        <v>2.1116132891491333</v>
      </c>
      <c r="Y112" s="40">
        <v>4.9952582951150654E-2</v>
      </c>
      <c r="Z112" s="39">
        <v>1.0774739359900063</v>
      </c>
      <c r="AA112" s="39">
        <v>0.39104594828309513</v>
      </c>
      <c r="AB112" s="39">
        <v>3.5472890427943864</v>
      </c>
      <c r="AC112" s="39">
        <v>2.4674178745626723</v>
      </c>
      <c r="AD112" s="40">
        <v>5.0638969960528656E-2</v>
      </c>
      <c r="AE112" s="39">
        <f t="shared" si="69"/>
        <v>100</v>
      </c>
      <c r="AF112" s="27"/>
      <c r="AG112" s="37"/>
      <c r="AH112" s="62">
        <v>-0.86442307692307629</v>
      </c>
      <c r="AI112" s="62">
        <v>4.0999999999999996</v>
      </c>
      <c r="AJ112" s="62">
        <v>4.8</v>
      </c>
      <c r="AK112" s="62">
        <v>17.7</v>
      </c>
      <c r="AL112" s="62">
        <v>749</v>
      </c>
      <c r="AM112" s="62">
        <v>87.8</v>
      </c>
      <c r="AN112" s="62">
        <v>95.2</v>
      </c>
      <c r="AO112" s="62">
        <v>119.4</v>
      </c>
      <c r="AP112" s="62">
        <v>22.5</v>
      </c>
      <c r="AQ112" s="63">
        <v>8</v>
      </c>
      <c r="AR112" s="62">
        <v>13.2</v>
      </c>
      <c r="AS112" s="62">
        <v>6.5</v>
      </c>
      <c r="AT112" s="62">
        <v>46.2</v>
      </c>
      <c r="AU112" s="62">
        <v>10</v>
      </c>
      <c r="AV112" s="62">
        <v>21.6</v>
      </c>
      <c r="AW112" s="62">
        <v>42.7</v>
      </c>
      <c r="AX112" s="62">
        <v>9.9</v>
      </c>
      <c r="AY112" s="62">
        <v>18.7</v>
      </c>
      <c r="AZ112" s="36" t="s">
        <v>87</v>
      </c>
      <c r="BA112" s="2"/>
    </row>
    <row r="113" spans="1:53" x14ac:dyDescent="0.25">
      <c r="A113" s="19">
        <v>205</v>
      </c>
      <c r="B113" s="27" t="s">
        <v>65</v>
      </c>
      <c r="C113" s="8" t="s">
        <v>66</v>
      </c>
      <c r="E113" s="70" t="s">
        <v>173</v>
      </c>
      <c r="F113" s="61" t="s">
        <v>58</v>
      </c>
      <c r="G113" s="27"/>
      <c r="H113" s="39">
        <v>68.993940000000009</v>
      </c>
      <c r="I113" s="39">
        <v>11.986880000000001</v>
      </c>
      <c r="J113" s="40">
        <v>0.16956000000000002</v>
      </c>
      <c r="K113" s="39">
        <v>1.2651699999999999</v>
      </c>
      <c r="L113" s="40">
        <v>3.4159999999999996E-2</v>
      </c>
      <c r="M113" s="39">
        <v>2.0100399999999996</v>
      </c>
      <c r="N113" s="39">
        <v>0.20976000000000003</v>
      </c>
      <c r="O113" s="39">
        <v>4.7450700000000001</v>
      </c>
      <c r="P113" s="39">
        <v>1.4270199999999997</v>
      </c>
      <c r="Q113" s="40">
        <v>6.5610000000000002E-2</v>
      </c>
      <c r="R113" s="39">
        <f t="shared" si="68"/>
        <v>90.907210000000021</v>
      </c>
      <c r="S113" s="39"/>
      <c r="T113" s="37"/>
      <c r="U113" s="39">
        <v>75.894895916957964</v>
      </c>
      <c r="V113" s="39">
        <v>13.18583936457412</v>
      </c>
      <c r="W113" s="40">
        <v>0.18651983857827792</v>
      </c>
      <c r="X113" s="39">
        <v>1.3917156415079017</v>
      </c>
      <c r="Y113" s="40">
        <v>3.7576773329995115E-2</v>
      </c>
      <c r="Z113" s="39">
        <v>2.211089504221996</v>
      </c>
      <c r="AA113" s="39">
        <v>0.23074074864460709</v>
      </c>
      <c r="AB113" s="39">
        <v>5.2196844211053852</v>
      </c>
      <c r="AC113" s="39">
        <v>1.5697543055436074</v>
      </c>
      <c r="AD113" s="40">
        <v>7.2172485309747653E-2</v>
      </c>
      <c r="AE113" s="39">
        <f t="shared" si="69"/>
        <v>99.999988999773606</v>
      </c>
      <c r="AF113" s="27"/>
      <c r="AG113" s="37"/>
      <c r="AH113" s="62">
        <v>0</v>
      </c>
      <c r="AI113" s="62">
        <v>3.5</v>
      </c>
      <c r="AJ113" s="62">
        <v>3.9</v>
      </c>
      <c r="AK113" s="62">
        <v>8.5</v>
      </c>
      <c r="AL113" s="62">
        <v>537.9</v>
      </c>
      <c r="AM113" s="62">
        <v>123</v>
      </c>
      <c r="AN113" s="62">
        <v>117.3</v>
      </c>
      <c r="AO113" s="62">
        <v>123</v>
      </c>
      <c r="AP113" s="62">
        <v>20.100000000000001</v>
      </c>
      <c r="AQ113" s="63">
        <v>9.3000000000000007</v>
      </c>
      <c r="AR113" s="62">
        <v>13.7</v>
      </c>
      <c r="AS113" s="62">
        <v>2.8</v>
      </c>
      <c r="AT113" s="62">
        <v>40.4</v>
      </c>
      <c r="AU113" s="62">
        <v>11.8</v>
      </c>
      <c r="AV113" s="62">
        <v>24.9</v>
      </c>
      <c r="AW113" s="62">
        <v>43.3</v>
      </c>
      <c r="AX113" s="62">
        <v>11.6</v>
      </c>
      <c r="AY113" s="62">
        <v>18.7</v>
      </c>
      <c r="AZ113" s="81">
        <v>3</v>
      </c>
      <c r="BA113" s="2"/>
    </row>
    <row r="114" spans="1:53" x14ac:dyDescent="0.25">
      <c r="A114" s="19">
        <v>210</v>
      </c>
      <c r="B114" s="27" t="s">
        <v>65</v>
      </c>
      <c r="C114" s="8" t="s">
        <v>66</v>
      </c>
      <c r="E114" s="70" t="s">
        <v>174</v>
      </c>
      <c r="F114" s="61" t="s">
        <v>58</v>
      </c>
      <c r="G114" s="27"/>
      <c r="H114" s="39">
        <v>73.183929999999989</v>
      </c>
      <c r="I114" s="39">
        <v>10.945819999999999</v>
      </c>
      <c r="J114" s="40">
        <v>0.20441000000000004</v>
      </c>
      <c r="K114" s="39">
        <v>2.6334499999999998</v>
      </c>
      <c r="L114" s="40">
        <v>5.6680000000000001E-2</v>
      </c>
      <c r="M114" s="39">
        <v>1.64507</v>
      </c>
      <c r="N114" s="39">
        <v>0.90857999999999994</v>
      </c>
      <c r="O114" s="39">
        <v>2.72288</v>
      </c>
      <c r="P114" s="39">
        <v>2.3414199999999998</v>
      </c>
      <c r="Q114" s="40">
        <v>6.8720000000000003E-2</v>
      </c>
      <c r="R114" s="41">
        <f t="shared" si="68"/>
        <v>94.710959999999986</v>
      </c>
      <c r="S114" s="39"/>
      <c r="T114" s="37"/>
      <c r="U114" s="41">
        <v>77.270814275348897</v>
      </c>
      <c r="V114" s="41">
        <v>11.557078504958662</v>
      </c>
      <c r="W114" s="42">
        <v>0.21582507452147037</v>
      </c>
      <c r="X114" s="41">
        <v>2.7805124137692188</v>
      </c>
      <c r="Y114" s="42">
        <v>5.9845238608076605E-2</v>
      </c>
      <c r="Z114" s="41">
        <v>1.7369373090506102</v>
      </c>
      <c r="AA114" s="41">
        <v>0.95931875254986299</v>
      </c>
      <c r="AB114" s="41">
        <v>2.87493654377487</v>
      </c>
      <c r="AC114" s="41">
        <v>2.4721742869040706</v>
      </c>
      <c r="AD114" s="42">
        <v>7.2557600514238249E-2</v>
      </c>
      <c r="AE114" s="39">
        <f t="shared" si="69"/>
        <v>99.999999999999986</v>
      </c>
      <c r="AF114" s="27"/>
      <c r="AG114" s="37"/>
      <c r="AH114" s="43">
        <v>0</v>
      </c>
      <c r="AI114" s="43">
        <v>4.5999999999999996</v>
      </c>
      <c r="AJ114" s="43">
        <v>4.0999999999999996</v>
      </c>
      <c r="AK114" s="43">
        <v>20.6</v>
      </c>
      <c r="AL114" s="43">
        <v>893.7</v>
      </c>
      <c r="AM114" s="43">
        <v>57</v>
      </c>
      <c r="AN114" s="43">
        <v>208.3</v>
      </c>
      <c r="AO114" s="43">
        <v>71.7</v>
      </c>
      <c r="AP114" s="43">
        <v>11</v>
      </c>
      <c r="AQ114" s="44">
        <v>7.9</v>
      </c>
      <c r="AR114" s="43">
        <v>9.8000000000000007</v>
      </c>
      <c r="AS114" s="43">
        <v>11.1</v>
      </c>
      <c r="AT114" s="43">
        <v>47</v>
      </c>
      <c r="AU114" s="43">
        <v>9.6999999999999993</v>
      </c>
      <c r="AV114" s="43">
        <v>13.3</v>
      </c>
      <c r="AW114" s="43">
        <v>31</v>
      </c>
      <c r="AX114" s="43">
        <v>5.4</v>
      </c>
      <c r="AY114" s="43">
        <v>13.9</v>
      </c>
      <c r="AZ114" s="74">
        <v>3.9</v>
      </c>
      <c r="BA114" s="2"/>
    </row>
    <row r="115" spans="1:53" x14ac:dyDescent="0.25">
      <c r="A115" s="27"/>
      <c r="B115" s="27"/>
      <c r="C115" s="8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Q115" s="27" t="s">
        <v>85</v>
      </c>
      <c r="R115" s="39">
        <f>AVERAGE(R109:R114)</f>
        <v>92.865864999999999</v>
      </c>
      <c r="S115" s="27" t="s">
        <v>67</v>
      </c>
      <c r="T115" s="37" t="s">
        <v>85</v>
      </c>
      <c r="U115" s="39">
        <f t="shared" ref="U115:AD115" si="70">AVERAGE(U109:U114)</f>
        <v>76.254722409404337</v>
      </c>
      <c r="V115" s="39">
        <f t="shared" si="70"/>
        <v>13.131625502247095</v>
      </c>
      <c r="W115" s="40">
        <f t="shared" si="70"/>
        <v>0.22701045872864092</v>
      </c>
      <c r="X115" s="39">
        <f t="shared" si="70"/>
        <v>2.1498297569281157</v>
      </c>
      <c r="Y115" s="40">
        <f t="shared" si="70"/>
        <v>4.7101300568661859E-2</v>
      </c>
      <c r="Z115" s="39">
        <f t="shared" si="70"/>
        <v>2.0895887399319979</v>
      </c>
      <c r="AA115" s="39">
        <f t="shared" si="70"/>
        <v>0.4497510416192243</v>
      </c>
      <c r="AB115" s="39">
        <f t="shared" si="70"/>
        <v>2.9212535063536009</v>
      </c>
      <c r="AC115" s="39">
        <f t="shared" si="70"/>
        <v>2.6669414975006904</v>
      </c>
      <c r="AD115" s="40">
        <f t="shared" si="70"/>
        <v>6.2172131003102309E-2</v>
      </c>
      <c r="AE115" s="27"/>
      <c r="AF115" s="27"/>
      <c r="AG115" s="37" t="s">
        <v>85</v>
      </c>
      <c r="AH115" s="68">
        <f t="shared" ref="AH115" si="71">AVERAGE(AH109:AH114)</f>
        <v>2.4892628205128204</v>
      </c>
      <c r="AI115" s="68">
        <f t="shared" ref="AI115:AZ115" si="72">AVERAGE(AI109:AI114)</f>
        <v>4.3833333333333337</v>
      </c>
      <c r="AJ115" s="68">
        <f t="shared" si="72"/>
        <v>4.8833333333333329</v>
      </c>
      <c r="AK115" s="68">
        <f t="shared" si="72"/>
        <v>16.733333333333334</v>
      </c>
      <c r="AL115" s="68">
        <f t="shared" si="72"/>
        <v>671.25</v>
      </c>
      <c r="AM115" s="68">
        <f t="shared" si="72"/>
        <v>67.38333333333334</v>
      </c>
      <c r="AN115" s="68">
        <f t="shared" si="72"/>
        <v>142.23333333333335</v>
      </c>
      <c r="AO115" s="68">
        <f t="shared" si="72"/>
        <v>118.89999999999999</v>
      </c>
      <c r="AP115" s="68">
        <f t="shared" si="72"/>
        <v>19.433333333333334</v>
      </c>
      <c r="AQ115" s="63">
        <f t="shared" si="72"/>
        <v>9.1833333333333336</v>
      </c>
      <c r="AR115" s="68">
        <f t="shared" si="72"/>
        <v>13.25</v>
      </c>
      <c r="AS115" s="68">
        <f t="shared" si="72"/>
        <v>7.1499999999999995</v>
      </c>
      <c r="AT115" s="68">
        <f t="shared" si="72"/>
        <v>43.79999999999999</v>
      </c>
      <c r="AU115" s="68">
        <f t="shared" si="72"/>
        <v>11.166666666666666</v>
      </c>
      <c r="AV115" s="68">
        <f t="shared" si="72"/>
        <v>23.666666666666671</v>
      </c>
      <c r="AW115" s="68">
        <f t="shared" si="72"/>
        <v>45.666666666666664</v>
      </c>
      <c r="AX115" s="68">
        <f t="shared" si="72"/>
        <v>9.4166666666666661</v>
      </c>
      <c r="AY115" s="68">
        <f t="shared" si="72"/>
        <v>19.083333333333336</v>
      </c>
      <c r="AZ115" s="75">
        <f t="shared" si="72"/>
        <v>3.1666666666666665</v>
      </c>
      <c r="BA115" s="2"/>
    </row>
    <row r="116" spans="1:53" ht="24.75" thickBot="1" x14ac:dyDescent="0.3">
      <c r="A116" s="50"/>
      <c r="B116" s="50"/>
      <c r="C116" s="5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 t="s">
        <v>86</v>
      </c>
      <c r="R116" s="54">
        <f>STDEV(R109:R114)</f>
        <v>2.7214138643929102</v>
      </c>
      <c r="S116" s="50"/>
      <c r="T116" s="55" t="s">
        <v>86</v>
      </c>
      <c r="U116" s="54">
        <f t="shared" ref="U116:AD116" si="73">STDEV(U109:U114)</f>
        <v>1.2618588904314039</v>
      </c>
      <c r="V116" s="54">
        <f t="shared" si="73"/>
        <v>1.1476210090861032</v>
      </c>
      <c r="W116" s="53">
        <f t="shared" si="73"/>
        <v>4.3436043872263609E-2</v>
      </c>
      <c r="X116" s="54">
        <f t="shared" si="73"/>
        <v>0.55222087646240381</v>
      </c>
      <c r="Y116" s="53">
        <f t="shared" si="73"/>
        <v>1.3415260623904343E-2</v>
      </c>
      <c r="Z116" s="54">
        <f t="shared" si="73"/>
        <v>0.60146188859193483</v>
      </c>
      <c r="AA116" s="54">
        <f t="shared" si="73"/>
        <v>0.26731829257347761</v>
      </c>
      <c r="AB116" s="54">
        <f t="shared" si="73"/>
        <v>1.3056955434364401</v>
      </c>
      <c r="AC116" s="54">
        <f t="shared" si="73"/>
        <v>0.74182349687873739</v>
      </c>
      <c r="AD116" s="53">
        <f t="shared" si="73"/>
        <v>1.3282577118511565E-2</v>
      </c>
      <c r="AE116" s="50"/>
      <c r="AF116" s="50"/>
      <c r="AG116" s="55" t="s">
        <v>86</v>
      </c>
      <c r="AH116" s="56">
        <f t="shared" ref="AH116" si="74">STDEV(AH109:AH114)</f>
        <v>3.1057575861097884</v>
      </c>
      <c r="AI116" s="56">
        <f t="shared" ref="AI116:AZ116" si="75">STDEV(AI109:AI114)</f>
        <v>1.4469508169480609</v>
      </c>
      <c r="AJ116" s="56">
        <f t="shared" si="75"/>
        <v>1.2384129628951224</v>
      </c>
      <c r="AK116" s="56">
        <f t="shared" si="75"/>
        <v>5.2110139768251074</v>
      </c>
      <c r="AL116" s="56">
        <f t="shared" si="75"/>
        <v>173.55046240214972</v>
      </c>
      <c r="AM116" s="56">
        <f t="shared" si="75"/>
        <v>32.52496989493865</v>
      </c>
      <c r="AN116" s="56">
        <f t="shared" si="75"/>
        <v>63.95509883243605</v>
      </c>
      <c r="AO116" s="56">
        <f t="shared" si="75"/>
        <v>23.924464466315683</v>
      </c>
      <c r="AP116" s="56">
        <f t="shared" si="75"/>
        <v>4.2884340576330047</v>
      </c>
      <c r="AQ116" s="57">
        <f t="shared" si="75"/>
        <v>1.0225784403490377</v>
      </c>
      <c r="AR116" s="56">
        <f t="shared" si="75"/>
        <v>2.3036926878383692</v>
      </c>
      <c r="AS116" s="56">
        <f t="shared" si="75"/>
        <v>2.7602536115364504</v>
      </c>
      <c r="AT116" s="56">
        <f t="shared" si="75"/>
        <v>4.4072667266685839</v>
      </c>
      <c r="AU116" s="56">
        <f t="shared" si="75"/>
        <v>1.2372011423639586</v>
      </c>
      <c r="AV116" s="56">
        <f t="shared" si="75"/>
        <v>5.6390306495590448</v>
      </c>
      <c r="AW116" s="56">
        <f t="shared" si="75"/>
        <v>8.5661348732474831</v>
      </c>
      <c r="AX116" s="56">
        <f t="shared" si="75"/>
        <v>2.1018246041634097</v>
      </c>
      <c r="AY116" s="56">
        <f t="shared" si="75"/>
        <v>2.8209336515888834</v>
      </c>
      <c r="AZ116" s="88">
        <f t="shared" si="75"/>
        <v>0.6658328118479393</v>
      </c>
      <c r="BA116" s="2"/>
    </row>
    <row r="117" spans="1:53" x14ac:dyDescent="0.25">
      <c r="A117" s="27"/>
      <c r="B117" s="27"/>
      <c r="C117" s="8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69"/>
      <c r="S117" s="27"/>
      <c r="T117" s="27"/>
      <c r="U117" s="69"/>
      <c r="V117" s="69"/>
      <c r="W117" s="69"/>
      <c r="X117" s="69"/>
      <c r="Y117" s="69"/>
      <c r="Z117" s="69"/>
      <c r="AA117" s="69"/>
      <c r="AB117" s="69"/>
      <c r="AC117" s="69"/>
      <c r="AD117" s="69"/>
      <c r="AE117" s="27"/>
      <c r="AF117" s="27"/>
      <c r="AG117" s="27"/>
      <c r="AH117" s="68"/>
      <c r="AI117" s="68"/>
      <c r="AJ117" s="68"/>
      <c r="AK117" s="68"/>
      <c r="AL117" s="68"/>
      <c r="AM117" s="68"/>
      <c r="AN117" s="68"/>
      <c r="AO117" s="68"/>
      <c r="AP117" s="68"/>
      <c r="AQ117" s="63"/>
      <c r="AR117" s="27"/>
      <c r="AS117" s="27"/>
      <c r="AT117" s="27"/>
      <c r="AU117" s="27"/>
      <c r="AV117" s="27"/>
      <c r="AW117" s="27"/>
      <c r="AX117" s="27"/>
      <c r="AY117" s="27"/>
      <c r="AZ117" s="66"/>
      <c r="BA117" s="2"/>
    </row>
    <row r="118" spans="1:53" ht="48" x14ac:dyDescent="0.25">
      <c r="A118" s="19">
        <v>69</v>
      </c>
      <c r="B118" s="19" t="s">
        <v>68</v>
      </c>
      <c r="C118" s="7" t="s">
        <v>181</v>
      </c>
      <c r="E118" s="19" t="s">
        <v>175</v>
      </c>
      <c r="F118" s="61" t="s">
        <v>69</v>
      </c>
      <c r="G118" s="27"/>
      <c r="H118" s="39">
        <v>59.69</v>
      </c>
      <c r="I118" s="39">
        <v>14.87</v>
      </c>
      <c r="J118" s="40">
        <v>0.81100000000000005</v>
      </c>
      <c r="K118" s="39">
        <v>5.68</v>
      </c>
      <c r="L118" s="40">
        <v>0.124</v>
      </c>
      <c r="M118" s="39">
        <v>4.75</v>
      </c>
      <c r="N118" s="39">
        <v>1.39</v>
      </c>
      <c r="O118" s="39">
        <v>2.4300000000000002</v>
      </c>
      <c r="P118" s="39">
        <v>3.23</v>
      </c>
      <c r="Q118" s="40">
        <v>0.24099999999999999</v>
      </c>
      <c r="R118" s="39">
        <f t="shared" ref="R118:R122" si="76">SUM(H118:Q118)</f>
        <v>93.216000000000022</v>
      </c>
      <c r="S118" s="27"/>
      <c r="T118" s="37"/>
      <c r="U118" s="39">
        <v>64.034071404050792</v>
      </c>
      <c r="V118" s="39">
        <v>15.952197047717126</v>
      </c>
      <c r="W118" s="40">
        <v>0.87002231376587702</v>
      </c>
      <c r="X118" s="39">
        <v>6.0933745279780283</v>
      </c>
      <c r="Y118" s="40">
        <v>0.13302437349811189</v>
      </c>
      <c r="Z118" s="39">
        <v>5.0956917267421886</v>
      </c>
      <c r="AA118" s="39">
        <v>1.491160315825609</v>
      </c>
      <c r="AB118" s="39">
        <v>2.6068486096807413</v>
      </c>
      <c r="AC118" s="39">
        <v>3.4650703741846884</v>
      </c>
      <c r="AD118" s="40">
        <v>0.25853930655681417</v>
      </c>
      <c r="AE118" s="39">
        <f t="shared" ref="AE118:AE122" si="77">SUM(U118:AD118)</f>
        <v>99.999999999999972</v>
      </c>
      <c r="AF118" s="27"/>
      <c r="AG118" s="37"/>
      <c r="AH118" s="62">
        <v>4</v>
      </c>
      <c r="AI118" s="62">
        <v>2</v>
      </c>
      <c r="AJ118" s="62">
        <v>9</v>
      </c>
      <c r="AK118" s="62">
        <v>93</v>
      </c>
      <c r="AL118" s="62">
        <v>687</v>
      </c>
      <c r="AM118" s="62">
        <v>46</v>
      </c>
      <c r="AN118" s="62">
        <v>281</v>
      </c>
      <c r="AO118" s="62">
        <v>160</v>
      </c>
      <c r="AP118" s="62">
        <v>32</v>
      </c>
      <c r="AQ118" s="63">
        <v>12.8</v>
      </c>
      <c r="AR118" s="62">
        <v>13</v>
      </c>
      <c r="AS118" s="62">
        <v>10</v>
      </c>
      <c r="AT118" s="62">
        <v>63</v>
      </c>
      <c r="AU118" s="62">
        <v>11</v>
      </c>
      <c r="AV118" s="62">
        <v>20</v>
      </c>
      <c r="AW118" s="62">
        <v>50</v>
      </c>
      <c r="AX118" s="62">
        <v>10</v>
      </c>
      <c r="AY118" s="28" t="s">
        <v>87</v>
      </c>
      <c r="AZ118" s="36" t="s">
        <v>87</v>
      </c>
      <c r="BA118" s="2"/>
    </row>
    <row r="119" spans="1:53" ht="48" x14ac:dyDescent="0.25">
      <c r="A119" s="19">
        <v>120</v>
      </c>
      <c r="B119" s="19" t="s">
        <v>68</v>
      </c>
      <c r="C119" s="7" t="s">
        <v>181</v>
      </c>
      <c r="E119" s="70" t="s">
        <v>176</v>
      </c>
      <c r="F119" s="27" t="s">
        <v>53</v>
      </c>
      <c r="G119" s="27"/>
      <c r="H119" s="39">
        <v>55.086859999999994</v>
      </c>
      <c r="I119" s="39">
        <v>14.995410000000001</v>
      </c>
      <c r="J119" s="40">
        <v>1.24047</v>
      </c>
      <c r="K119" s="39">
        <v>8.1315199999999983</v>
      </c>
      <c r="L119" s="40">
        <v>0.19847000000000001</v>
      </c>
      <c r="M119" s="39">
        <v>5.4113900000000008</v>
      </c>
      <c r="N119" s="39">
        <v>2.3582199999999998</v>
      </c>
      <c r="O119" s="39">
        <v>1.10928</v>
      </c>
      <c r="P119" s="39">
        <v>2.3857699999999999</v>
      </c>
      <c r="Q119" s="40">
        <v>0.15034</v>
      </c>
      <c r="R119" s="39">
        <f t="shared" si="76"/>
        <v>91.067729999999983</v>
      </c>
      <c r="S119" s="27"/>
      <c r="T119" s="37"/>
      <c r="U119" s="39">
        <v>60.489982511919145</v>
      </c>
      <c r="V119" s="39">
        <v>16.466215149294364</v>
      </c>
      <c r="W119" s="40">
        <v>1.3621398752181617</v>
      </c>
      <c r="X119" s="39">
        <v>8.9290894887695664</v>
      </c>
      <c r="Y119" s="40">
        <v>0.2179366699997167</v>
      </c>
      <c r="Z119" s="39">
        <v>5.9421591004674115</v>
      </c>
      <c r="AA119" s="39">
        <v>2.5895229199714409</v>
      </c>
      <c r="AB119" s="39">
        <v>1.2180822758970411</v>
      </c>
      <c r="AC119" s="39">
        <v>2.6197751256372452</v>
      </c>
      <c r="AD119" s="40">
        <v>0.16508590198900291</v>
      </c>
      <c r="AE119" s="39">
        <f t="shared" si="77"/>
        <v>99.999989019163095</v>
      </c>
      <c r="AF119" s="27"/>
      <c r="AG119" s="37"/>
      <c r="AH119" s="62">
        <v>20.8</v>
      </c>
      <c r="AI119" s="62">
        <v>39.9</v>
      </c>
      <c r="AJ119" s="62">
        <v>24.9</v>
      </c>
      <c r="AK119" s="62">
        <v>158.5</v>
      </c>
      <c r="AL119" s="62">
        <v>350.5</v>
      </c>
      <c r="AM119" s="62">
        <v>31.7</v>
      </c>
      <c r="AN119" s="62">
        <v>227.1</v>
      </c>
      <c r="AO119" s="62">
        <v>231.5</v>
      </c>
      <c r="AP119" s="62">
        <v>38.4</v>
      </c>
      <c r="AQ119" s="63">
        <v>14.9</v>
      </c>
      <c r="AR119" s="62">
        <v>18.8</v>
      </c>
      <c r="AS119" s="62">
        <v>21.3</v>
      </c>
      <c r="AT119" s="62">
        <v>104.3</v>
      </c>
      <c r="AU119" s="62">
        <v>5</v>
      </c>
      <c r="AV119" s="62">
        <v>17.7</v>
      </c>
      <c r="AW119" s="62">
        <v>45.9</v>
      </c>
      <c r="AX119" s="62">
        <v>2.5</v>
      </c>
      <c r="AY119" s="62">
        <v>24.9</v>
      </c>
      <c r="AZ119" s="36" t="s">
        <v>87</v>
      </c>
      <c r="BA119" s="2"/>
    </row>
    <row r="120" spans="1:53" ht="48" x14ac:dyDescent="0.25">
      <c r="A120" s="19" t="s">
        <v>168</v>
      </c>
      <c r="B120" s="19" t="s">
        <v>68</v>
      </c>
      <c r="C120" s="7" t="s">
        <v>181</v>
      </c>
      <c r="E120" s="70" t="s">
        <v>177</v>
      </c>
      <c r="F120" s="61" t="s">
        <v>63</v>
      </c>
      <c r="G120" s="27"/>
      <c r="H120" s="39">
        <v>60.981469999999995</v>
      </c>
      <c r="I120" s="39">
        <v>12.97057</v>
      </c>
      <c r="J120" s="40">
        <v>1.0012899999999998</v>
      </c>
      <c r="K120" s="39">
        <v>6.3315700000000001</v>
      </c>
      <c r="L120" s="40">
        <v>0.21574000000000004</v>
      </c>
      <c r="M120" s="39">
        <v>4.2982900000000006</v>
      </c>
      <c r="N120" s="39">
        <v>1.6457999999999999</v>
      </c>
      <c r="O120" s="39">
        <v>0.82194000000000011</v>
      </c>
      <c r="P120" s="39">
        <v>2.7255700000000003</v>
      </c>
      <c r="Q120" s="40">
        <v>0.17663000000000001</v>
      </c>
      <c r="R120" s="39">
        <f t="shared" si="76"/>
        <v>91.168869999999984</v>
      </c>
      <c r="S120" s="39"/>
      <c r="T120" s="37"/>
      <c r="U120" s="39">
        <v>66.888485827287951</v>
      </c>
      <c r="V120" s="39">
        <v>14.226973990899964</v>
      </c>
      <c r="W120" s="40">
        <v>1.0982807068115141</v>
      </c>
      <c r="X120" s="39">
        <v>6.9448822766896514</v>
      </c>
      <c r="Y120" s="40">
        <v>0.23663781690371039</v>
      </c>
      <c r="Z120" s="39">
        <v>4.7146470845418058</v>
      </c>
      <c r="AA120" s="39">
        <v>1.8052216513401615</v>
      </c>
      <c r="AB120" s="39">
        <v>0.90155783455008676</v>
      </c>
      <c r="AC120" s="39">
        <v>2.9895843822112069</v>
      </c>
      <c r="AD120" s="40">
        <v>0.19373939742144414</v>
      </c>
      <c r="AE120" s="39">
        <f t="shared" si="77"/>
        <v>100.00001096865749</v>
      </c>
      <c r="AF120" s="27"/>
      <c r="AG120" s="37"/>
      <c r="AH120" s="62">
        <v>9.6</v>
      </c>
      <c r="AI120" s="62">
        <v>37.299999999999997</v>
      </c>
      <c r="AJ120" s="62">
        <v>21.3</v>
      </c>
      <c r="AK120" s="62">
        <v>106.7</v>
      </c>
      <c r="AL120" s="62">
        <v>392.1</v>
      </c>
      <c r="AM120" s="62">
        <v>14.6</v>
      </c>
      <c r="AN120" s="62">
        <v>224.6</v>
      </c>
      <c r="AO120" s="62">
        <v>229.9</v>
      </c>
      <c r="AP120" s="62">
        <v>41.1</v>
      </c>
      <c r="AQ120" s="63">
        <v>13.4</v>
      </c>
      <c r="AR120" s="62">
        <v>20.100000000000001</v>
      </c>
      <c r="AS120" s="62">
        <v>21.7</v>
      </c>
      <c r="AT120" s="62">
        <v>95.4</v>
      </c>
      <c r="AU120" s="62">
        <v>5.4</v>
      </c>
      <c r="AV120" s="62">
        <v>16.899999999999999</v>
      </c>
      <c r="AW120" s="62">
        <v>47.6</v>
      </c>
      <c r="AX120" s="62">
        <v>3</v>
      </c>
      <c r="AY120" s="62">
        <v>25.7</v>
      </c>
      <c r="AZ120" s="81">
        <v>0.4</v>
      </c>
      <c r="BA120" s="2"/>
    </row>
    <row r="121" spans="1:53" ht="48" x14ac:dyDescent="0.25">
      <c r="A121" s="19" t="s">
        <v>168</v>
      </c>
      <c r="B121" s="19" t="s">
        <v>68</v>
      </c>
      <c r="C121" s="7" t="s">
        <v>181</v>
      </c>
      <c r="E121" s="70" t="s">
        <v>178</v>
      </c>
      <c r="F121" s="61" t="s">
        <v>63</v>
      </c>
      <c r="G121" s="27"/>
      <c r="H121" s="39">
        <v>57.549289999999999</v>
      </c>
      <c r="I121" s="39">
        <v>14.014569999999999</v>
      </c>
      <c r="J121" s="40">
        <v>1.3281400000000001</v>
      </c>
      <c r="K121" s="39">
        <v>8.045869999999999</v>
      </c>
      <c r="L121" s="40">
        <v>0.20389000000000002</v>
      </c>
      <c r="M121" s="39">
        <v>5.3177499999999993</v>
      </c>
      <c r="N121" s="39">
        <v>2.5312599999999996</v>
      </c>
      <c r="O121" s="39">
        <v>1.30261</v>
      </c>
      <c r="P121" s="39">
        <v>2.30748</v>
      </c>
      <c r="Q121" s="40">
        <v>0.16511000000000001</v>
      </c>
      <c r="R121" s="39">
        <f t="shared" si="76"/>
        <v>92.76597000000001</v>
      </c>
      <c r="S121" s="39"/>
      <c r="T121" s="37"/>
      <c r="U121" s="39">
        <v>62.037063587319402</v>
      </c>
      <c r="V121" s="39">
        <v>15.107445639015509</v>
      </c>
      <c r="W121" s="40">
        <v>1.4317102023823822</v>
      </c>
      <c r="X121" s="39">
        <v>8.6732981207119231</v>
      </c>
      <c r="Y121" s="40">
        <v>0.21978962546399017</v>
      </c>
      <c r="Z121" s="39">
        <v>5.7324355329399852</v>
      </c>
      <c r="AA121" s="39">
        <v>2.728651171474715</v>
      </c>
      <c r="AB121" s="39">
        <v>1.4041893375136014</v>
      </c>
      <c r="AC121" s="39">
        <v>2.4874204961775859</v>
      </c>
      <c r="AD121" s="40">
        <v>0.1779855071870097</v>
      </c>
      <c r="AE121" s="39">
        <f t="shared" si="77"/>
        <v>99.999989220186094</v>
      </c>
      <c r="AF121" s="27"/>
      <c r="AG121" s="37"/>
      <c r="AH121" s="62">
        <v>10.4</v>
      </c>
      <c r="AI121" s="62">
        <v>13.7</v>
      </c>
      <c r="AJ121" s="62">
        <v>26.1</v>
      </c>
      <c r="AK121" s="62">
        <v>165.1</v>
      </c>
      <c r="AL121" s="62">
        <v>306.39999999999998</v>
      </c>
      <c r="AM121" s="62">
        <v>40.4</v>
      </c>
      <c r="AN121" s="62">
        <v>223.6</v>
      </c>
      <c r="AO121" s="62">
        <v>162.9</v>
      </c>
      <c r="AP121" s="62">
        <v>33.1</v>
      </c>
      <c r="AQ121" s="63">
        <v>10.199999999999999</v>
      </c>
      <c r="AR121" s="62">
        <v>18.399999999999999</v>
      </c>
      <c r="AS121" s="62">
        <v>56.9</v>
      </c>
      <c r="AT121" s="62">
        <v>93.4</v>
      </c>
      <c r="AU121" s="62">
        <v>5.0999999999999996</v>
      </c>
      <c r="AV121" s="62">
        <v>12.6</v>
      </c>
      <c r="AW121" s="62">
        <v>36.799999999999997</v>
      </c>
      <c r="AX121" s="62">
        <v>1.7</v>
      </c>
      <c r="AY121" s="62">
        <v>21.7</v>
      </c>
      <c r="AZ121" s="81">
        <v>0.8</v>
      </c>
      <c r="BA121" s="2"/>
    </row>
    <row r="122" spans="1:53" ht="48" x14ac:dyDescent="0.25">
      <c r="A122" s="19">
        <v>196</v>
      </c>
      <c r="B122" s="19" t="s">
        <v>68</v>
      </c>
      <c r="C122" s="7" t="s">
        <v>181</v>
      </c>
      <c r="E122" s="70" t="s">
        <v>179</v>
      </c>
      <c r="F122" s="27" t="s">
        <v>70</v>
      </c>
      <c r="G122" s="27"/>
      <c r="H122" s="39">
        <v>60.746780000000001</v>
      </c>
      <c r="I122" s="39">
        <v>13.60614</v>
      </c>
      <c r="J122" s="40">
        <v>0.88807000000000003</v>
      </c>
      <c r="K122" s="39">
        <v>6.1303400000000003</v>
      </c>
      <c r="L122" s="40">
        <v>8.9709999999999998E-2</v>
      </c>
      <c r="M122" s="39">
        <v>4.0458099999999986</v>
      </c>
      <c r="N122" s="39">
        <v>1.61378</v>
      </c>
      <c r="O122" s="39">
        <v>1.17221</v>
      </c>
      <c r="P122" s="39">
        <v>2.1694599999999999</v>
      </c>
      <c r="Q122" s="40">
        <v>0.13952000000000001</v>
      </c>
      <c r="R122" s="41">
        <f t="shared" si="76"/>
        <v>90.601820000000018</v>
      </c>
      <c r="S122" s="39"/>
      <c r="T122" s="37"/>
      <c r="U122" s="41">
        <v>67.048079166621562</v>
      </c>
      <c r="V122" s="41">
        <v>15.017512893228862</v>
      </c>
      <c r="W122" s="42">
        <v>0.98019002267283395</v>
      </c>
      <c r="X122" s="41">
        <v>6.7662437686130374</v>
      </c>
      <c r="Y122" s="42">
        <v>9.9015670987624704E-2</v>
      </c>
      <c r="Z122" s="41">
        <v>4.4654842474466827</v>
      </c>
      <c r="AA122" s="41">
        <v>1.7811783471899347</v>
      </c>
      <c r="AB122" s="41">
        <v>1.2938040317512391</v>
      </c>
      <c r="AC122" s="41">
        <v>2.3944993599466322</v>
      </c>
      <c r="AD122" s="42">
        <v>0.153992491541561</v>
      </c>
      <c r="AE122" s="39">
        <f t="shared" si="77"/>
        <v>99.999999999999957</v>
      </c>
      <c r="AF122" s="27"/>
      <c r="AG122" s="37"/>
      <c r="AH122" s="43">
        <v>10.649056603773579</v>
      </c>
      <c r="AI122" s="43">
        <v>9.4</v>
      </c>
      <c r="AJ122" s="43">
        <v>21.1</v>
      </c>
      <c r="AK122" s="43">
        <v>181.5</v>
      </c>
      <c r="AL122" s="43">
        <v>1178.2</v>
      </c>
      <c r="AM122" s="43">
        <v>46.6</v>
      </c>
      <c r="AN122" s="43">
        <v>484.8</v>
      </c>
      <c r="AO122" s="43">
        <v>177.9</v>
      </c>
      <c r="AP122" s="43">
        <v>30.3</v>
      </c>
      <c r="AQ122" s="44">
        <v>8.8000000000000007</v>
      </c>
      <c r="AR122" s="43">
        <v>17.8</v>
      </c>
      <c r="AS122" s="43">
        <v>50.7</v>
      </c>
      <c r="AT122" s="43">
        <v>84.5</v>
      </c>
      <c r="AU122" s="43">
        <v>3.7</v>
      </c>
      <c r="AV122" s="43">
        <v>15.4</v>
      </c>
      <c r="AW122" s="43">
        <v>29.4</v>
      </c>
      <c r="AX122" s="43">
        <v>4.2</v>
      </c>
      <c r="AY122" s="43">
        <v>17.8</v>
      </c>
      <c r="AZ122" s="46" t="s">
        <v>87</v>
      </c>
      <c r="BA122" s="2"/>
    </row>
    <row r="123" spans="1:53" x14ac:dyDescent="0.25">
      <c r="A123" s="27"/>
      <c r="B123" s="27"/>
      <c r="C123" s="8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Q123" s="27" t="s">
        <v>85</v>
      </c>
      <c r="R123" s="39">
        <f>AVERAGE(R118:R122)</f>
        <v>91.764078000000012</v>
      </c>
      <c r="S123" s="27" t="s">
        <v>71</v>
      </c>
      <c r="T123" s="37" t="s">
        <v>85</v>
      </c>
      <c r="U123" s="39">
        <f t="shared" ref="U123" si="78">AVERAGE(U118:U122)</f>
        <v>64.099536499439779</v>
      </c>
      <c r="V123" s="39">
        <f t="shared" ref="V123:AD123" si="79">AVERAGE(V118:V122)</f>
        <v>15.354068944031166</v>
      </c>
      <c r="W123" s="40">
        <f t="shared" si="79"/>
        <v>1.1484686241701536</v>
      </c>
      <c r="X123" s="39">
        <f t="shared" si="79"/>
        <v>7.4813776365524403</v>
      </c>
      <c r="Y123" s="40">
        <f t="shared" si="79"/>
        <v>0.18128083137063075</v>
      </c>
      <c r="Z123" s="39">
        <f t="shared" si="79"/>
        <v>5.1900835384276141</v>
      </c>
      <c r="AA123" s="39">
        <f t="shared" si="79"/>
        <v>2.0791468811603719</v>
      </c>
      <c r="AB123" s="39">
        <f t="shared" si="79"/>
        <v>1.484896417878542</v>
      </c>
      <c r="AC123" s="39">
        <f t="shared" si="79"/>
        <v>2.7912699476314717</v>
      </c>
      <c r="AD123" s="40">
        <f t="shared" si="79"/>
        <v>0.1898685209391664</v>
      </c>
      <c r="AE123" s="27"/>
      <c r="AF123" s="27"/>
      <c r="AG123" s="37" t="s">
        <v>85</v>
      </c>
      <c r="AH123" s="68">
        <f t="shared" ref="AH123" si="80">AVERAGE(AH118:AH122)</f>
        <v>11.089811320754716</v>
      </c>
      <c r="AI123" s="68">
        <f t="shared" ref="AI123:AZ123" si="81">AVERAGE(AI118:AI122)</f>
        <v>20.46</v>
      </c>
      <c r="AJ123" s="68">
        <f t="shared" si="81"/>
        <v>20.48</v>
      </c>
      <c r="AK123" s="68">
        <f t="shared" si="81"/>
        <v>140.95999999999998</v>
      </c>
      <c r="AL123" s="68">
        <f t="shared" si="81"/>
        <v>582.83999999999992</v>
      </c>
      <c r="AM123" s="68">
        <f t="shared" si="81"/>
        <v>35.86</v>
      </c>
      <c r="AN123" s="68">
        <f t="shared" si="81"/>
        <v>288.22000000000003</v>
      </c>
      <c r="AO123" s="68">
        <f t="shared" si="81"/>
        <v>192.44</v>
      </c>
      <c r="AP123" s="68">
        <f t="shared" si="81"/>
        <v>34.980000000000004</v>
      </c>
      <c r="AQ123" s="63">
        <f t="shared" si="81"/>
        <v>12.02</v>
      </c>
      <c r="AR123" s="68">
        <f t="shared" si="81"/>
        <v>17.62</v>
      </c>
      <c r="AS123" s="68">
        <f t="shared" si="81"/>
        <v>32.120000000000005</v>
      </c>
      <c r="AT123" s="68">
        <f t="shared" si="81"/>
        <v>88.12</v>
      </c>
      <c r="AU123" s="68">
        <f t="shared" si="81"/>
        <v>6.04</v>
      </c>
      <c r="AV123" s="68">
        <f t="shared" si="81"/>
        <v>16.520000000000003</v>
      </c>
      <c r="AW123" s="68">
        <f t="shared" si="81"/>
        <v>41.940000000000005</v>
      </c>
      <c r="AX123" s="68">
        <f t="shared" si="81"/>
        <v>4.2799999999999994</v>
      </c>
      <c r="AY123" s="68">
        <f t="shared" si="81"/>
        <v>22.524999999999999</v>
      </c>
      <c r="AZ123" s="75">
        <f t="shared" si="81"/>
        <v>0.60000000000000009</v>
      </c>
      <c r="BA123" s="2"/>
    </row>
    <row r="124" spans="1:53" ht="24.75" thickBot="1" x14ac:dyDescent="0.3">
      <c r="A124" s="50"/>
      <c r="B124" s="50"/>
      <c r="C124" s="5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 t="s">
        <v>86</v>
      </c>
      <c r="R124" s="54">
        <f>STDEV(R118:R122)</f>
        <v>1.1512907791561702</v>
      </c>
      <c r="S124" s="50"/>
      <c r="T124" s="55" t="s">
        <v>86</v>
      </c>
      <c r="U124" s="54">
        <f t="shared" ref="U124" si="82">STDEV(U118:U122)</f>
        <v>2.9051291879306738</v>
      </c>
      <c r="V124" s="54">
        <f t="shared" ref="V124:AD124" si="83">STDEV(V118:V122)</f>
        <v>0.87164535127289711</v>
      </c>
      <c r="W124" s="53">
        <f t="shared" si="83"/>
        <v>0.24199693061122848</v>
      </c>
      <c r="X124" s="54">
        <f t="shared" si="83"/>
        <v>1.2492338049029801</v>
      </c>
      <c r="Y124" s="53">
        <f t="shared" si="83"/>
        <v>6.1211142602225328E-2</v>
      </c>
      <c r="Z124" s="54">
        <f t="shared" si="83"/>
        <v>0.6363483922459261</v>
      </c>
      <c r="AA124" s="54">
        <f t="shared" si="83"/>
        <v>0.54586811683591163</v>
      </c>
      <c r="AB124" s="54">
        <f t="shared" si="83"/>
        <v>0.65446167624766105</v>
      </c>
      <c r="AC124" s="54">
        <f t="shared" si="83"/>
        <v>0.43945918244969179</v>
      </c>
      <c r="AD124" s="53">
        <f t="shared" si="83"/>
        <v>4.1149526684054256E-2</v>
      </c>
      <c r="AE124" s="50"/>
      <c r="AF124" s="50"/>
      <c r="AG124" s="55" t="s">
        <v>86</v>
      </c>
      <c r="AH124" s="56">
        <f t="shared" ref="AH124" si="84">STDEV(AH118:AH122)</f>
        <v>6.0713019794084646</v>
      </c>
      <c r="AI124" s="56">
        <f t="shared" ref="AI124:AZ124" si="85">STDEV(AI118:AI122)</f>
        <v>17.104765417859433</v>
      </c>
      <c r="AJ124" s="56">
        <f t="shared" si="85"/>
        <v>6.7817401896563281</v>
      </c>
      <c r="AK124" s="56">
        <f t="shared" si="85"/>
        <v>38.754973874330041</v>
      </c>
      <c r="AL124" s="56">
        <f t="shared" si="85"/>
        <v>364.72096594520053</v>
      </c>
      <c r="AM124" s="56">
        <f t="shared" si="85"/>
        <v>13.304811159877469</v>
      </c>
      <c r="AN124" s="56">
        <f t="shared" si="85"/>
        <v>112.53302626340405</v>
      </c>
      <c r="AO124" s="56">
        <f t="shared" si="85"/>
        <v>35.585502666114031</v>
      </c>
      <c r="AP124" s="56">
        <f t="shared" si="85"/>
        <v>4.5680411556815237</v>
      </c>
      <c r="AQ124" s="57">
        <f t="shared" si="85"/>
        <v>2.4742675683927295</v>
      </c>
      <c r="AR124" s="56">
        <f t="shared" si="85"/>
        <v>2.716983621592131</v>
      </c>
      <c r="AS124" s="56">
        <f t="shared" si="85"/>
        <v>20.458543447665079</v>
      </c>
      <c r="AT124" s="56">
        <f t="shared" si="85"/>
        <v>15.706590973218859</v>
      </c>
      <c r="AU124" s="56">
        <f t="shared" si="85"/>
        <v>2.8483328457187023</v>
      </c>
      <c r="AV124" s="56">
        <f t="shared" si="85"/>
        <v>2.7508180601413739</v>
      </c>
      <c r="AW124" s="56">
        <f t="shared" si="85"/>
        <v>8.6074386434060468</v>
      </c>
      <c r="AX124" s="56">
        <f t="shared" si="85"/>
        <v>3.3237027544592497</v>
      </c>
      <c r="AY124" s="56">
        <f t="shared" si="85"/>
        <v>3.5929328781187562</v>
      </c>
      <c r="AZ124" s="88">
        <f t="shared" si="85"/>
        <v>0.28284271247461895</v>
      </c>
      <c r="BA124" s="2"/>
    </row>
    <row r="125" spans="1:53" x14ac:dyDescent="0.25">
      <c r="A125" s="27"/>
      <c r="B125" s="27"/>
      <c r="C125" s="8"/>
      <c r="D125" s="27"/>
      <c r="E125" s="27"/>
      <c r="F125" s="61"/>
      <c r="G125" s="27"/>
      <c r="H125" s="39"/>
      <c r="I125" s="39"/>
      <c r="J125" s="40"/>
      <c r="K125" s="39"/>
      <c r="L125" s="40"/>
      <c r="M125" s="39"/>
      <c r="N125" s="39"/>
      <c r="O125" s="39"/>
      <c r="P125" s="39"/>
      <c r="Q125" s="40"/>
      <c r="R125" s="39"/>
      <c r="S125" s="27"/>
      <c r="T125" s="39"/>
      <c r="U125" s="39"/>
      <c r="V125" s="39"/>
      <c r="W125" s="40"/>
      <c r="X125" s="39"/>
      <c r="Y125" s="40"/>
      <c r="Z125" s="39"/>
      <c r="AA125" s="39"/>
      <c r="AB125" s="39"/>
      <c r="AC125" s="39"/>
      <c r="AD125" s="40"/>
      <c r="AE125" s="69"/>
      <c r="AF125" s="27"/>
      <c r="AG125" s="27"/>
      <c r="AH125" s="62"/>
      <c r="AI125" s="62"/>
      <c r="AJ125" s="62"/>
      <c r="AK125" s="62"/>
      <c r="AL125" s="62"/>
      <c r="AM125" s="62"/>
      <c r="AN125" s="62"/>
      <c r="AO125" s="62"/>
      <c r="AP125" s="62"/>
      <c r="AQ125" s="63"/>
      <c r="AR125" s="62"/>
      <c r="AS125" s="62"/>
      <c r="AT125" s="62"/>
      <c r="AU125" s="62"/>
      <c r="AV125" s="62"/>
      <c r="AW125" s="62"/>
      <c r="AX125" s="62"/>
      <c r="AY125" s="62"/>
      <c r="AZ125" s="66"/>
      <c r="BA125" s="2"/>
    </row>
    <row r="126" spans="1:53" ht="24" x14ac:dyDescent="0.25">
      <c r="A126" s="19">
        <v>110</v>
      </c>
      <c r="B126" s="19" t="s">
        <v>68</v>
      </c>
      <c r="C126" s="8" t="s">
        <v>180</v>
      </c>
      <c r="E126" s="70" t="s">
        <v>182</v>
      </c>
      <c r="F126" s="61" t="s">
        <v>72</v>
      </c>
      <c r="G126" s="27"/>
      <c r="H126" s="39">
        <v>68.453990000000005</v>
      </c>
      <c r="I126" s="39">
        <v>13.359670000000001</v>
      </c>
      <c r="J126" s="40">
        <v>0.23968</v>
      </c>
      <c r="K126" s="39">
        <v>2.4504899999999998</v>
      </c>
      <c r="L126" s="40">
        <v>4.0770000000000001E-2</v>
      </c>
      <c r="M126" s="39">
        <v>3.5883400000000001</v>
      </c>
      <c r="N126" s="39">
        <v>0.73509999999999998</v>
      </c>
      <c r="O126" s="39">
        <v>3.2776900000000002</v>
      </c>
      <c r="P126" s="39">
        <v>1.07785</v>
      </c>
      <c r="Q126" s="40">
        <v>6.4509999999999998E-2</v>
      </c>
      <c r="R126" s="39">
        <f t="shared" ref="R126:R129" si="86">SUM(H126:Q126)</f>
        <v>93.288090000000011</v>
      </c>
      <c r="S126" s="27"/>
      <c r="T126" s="37"/>
      <c r="U126" s="39">
        <v>73.379131248158259</v>
      </c>
      <c r="V126" s="39">
        <v>14.320874186619108</v>
      </c>
      <c r="W126" s="40">
        <v>0.25692454417278776</v>
      </c>
      <c r="X126" s="39">
        <v>2.6267983404955553</v>
      </c>
      <c r="Y126" s="40">
        <v>4.3703328045412874E-2</v>
      </c>
      <c r="Z126" s="39">
        <v>3.8465145979513573</v>
      </c>
      <c r="AA126" s="39">
        <v>0.78798912058334558</v>
      </c>
      <c r="AB126" s="39">
        <v>3.5135138901439618</v>
      </c>
      <c r="AC126" s="39">
        <v>1.1553993655567394</v>
      </c>
      <c r="AD126" s="40">
        <v>6.9151378273475214E-2</v>
      </c>
      <c r="AE126" s="39">
        <f t="shared" ref="AE126:AE129" si="87">SUM(U126:AD126)</f>
        <v>100</v>
      </c>
      <c r="AF126" s="27"/>
      <c r="AG126" s="37"/>
      <c r="AH126" s="62">
        <v>11.980230000000001</v>
      </c>
      <c r="AI126" s="62">
        <v>18.680800000000001</v>
      </c>
      <c r="AJ126" s="62">
        <v>6.4934600000000007</v>
      </c>
      <c r="AK126" s="62">
        <v>32.766450000000006</v>
      </c>
      <c r="AL126" s="62">
        <v>846.69701999999995</v>
      </c>
      <c r="AM126" s="62">
        <v>96.399020000000007</v>
      </c>
      <c r="AN126" s="62">
        <v>193.83956999999998</v>
      </c>
      <c r="AO126" s="62">
        <v>112.72144</v>
      </c>
      <c r="AP126" s="62">
        <v>30.969259999999998</v>
      </c>
      <c r="AQ126" s="63">
        <v>7.9547699999999999</v>
      </c>
      <c r="AR126" s="62">
        <v>18.950139999999998</v>
      </c>
      <c r="AS126" s="62">
        <v>24.064209999999999</v>
      </c>
      <c r="AT126" s="62">
        <v>51.149510000000006</v>
      </c>
      <c r="AU126" s="62">
        <v>16.583479999999998</v>
      </c>
      <c r="AV126" s="62">
        <v>26.490699999999997</v>
      </c>
      <c r="AW126" s="62">
        <v>41.448430000000002</v>
      </c>
      <c r="AX126" s="62">
        <v>16.876940000000001</v>
      </c>
      <c r="AY126" s="62">
        <v>21.885079999999999</v>
      </c>
      <c r="AZ126" s="36" t="s">
        <v>87</v>
      </c>
      <c r="BA126" s="2"/>
    </row>
    <row r="127" spans="1:53" ht="24" x14ac:dyDescent="0.25">
      <c r="A127" s="19">
        <v>111</v>
      </c>
      <c r="B127" s="19" t="s">
        <v>68</v>
      </c>
      <c r="C127" s="8" t="s">
        <v>180</v>
      </c>
      <c r="E127" s="70" t="s">
        <v>183</v>
      </c>
      <c r="F127" s="61" t="s">
        <v>72</v>
      </c>
      <c r="G127" s="27"/>
      <c r="H127" s="39">
        <v>74.945270000000008</v>
      </c>
      <c r="I127" s="39">
        <v>11.43454</v>
      </c>
      <c r="J127" s="40">
        <v>0.26501000000000002</v>
      </c>
      <c r="K127" s="39">
        <v>2.4253399999999998</v>
      </c>
      <c r="L127" s="40">
        <v>5.1840000000000004E-2</v>
      </c>
      <c r="M127" s="39">
        <v>2.4030300000000002</v>
      </c>
      <c r="N127" s="39">
        <v>0.41397000000000006</v>
      </c>
      <c r="O127" s="39">
        <v>2.3196199999999996</v>
      </c>
      <c r="P127" s="39">
        <v>1.80047</v>
      </c>
      <c r="Q127" s="40">
        <v>1.958E-2</v>
      </c>
      <c r="R127" s="39">
        <f t="shared" si="86"/>
        <v>96.078670000000031</v>
      </c>
      <c r="S127" s="27"/>
      <c r="T127" s="37"/>
      <c r="U127" s="39">
        <v>78.004066875613518</v>
      </c>
      <c r="V127" s="39">
        <v>11.901226359607186</v>
      </c>
      <c r="W127" s="40">
        <v>0.27582604963203594</v>
      </c>
      <c r="X127" s="39">
        <v>2.524327199783261</v>
      </c>
      <c r="Y127" s="40">
        <v>5.3955784358796818E-2</v>
      </c>
      <c r="Z127" s="39">
        <v>2.5011066452106387</v>
      </c>
      <c r="AA127" s="39">
        <v>0.43086566456425773</v>
      </c>
      <c r="AB127" s="39">
        <v>2.4142923710330293</v>
      </c>
      <c r="AC127" s="39">
        <v>1.8739539171389448</v>
      </c>
      <c r="AD127" s="40">
        <v>2.0379133058357285E-2</v>
      </c>
      <c r="AE127" s="39">
        <f t="shared" si="87"/>
        <v>100.00000000000001</v>
      </c>
      <c r="AF127" s="27"/>
      <c r="AG127" s="37"/>
      <c r="AH127" s="62">
        <v>3.4316299999999997</v>
      </c>
      <c r="AI127" s="62">
        <v>4.3186099999999996</v>
      </c>
      <c r="AJ127" s="62">
        <v>6.7712600000000016</v>
      </c>
      <c r="AK127" s="62">
        <v>22.032769999999999</v>
      </c>
      <c r="AL127" s="62">
        <v>904.43657999999994</v>
      </c>
      <c r="AM127" s="62">
        <v>54.97063</v>
      </c>
      <c r="AN127" s="62">
        <v>238.44533000000001</v>
      </c>
      <c r="AO127" s="62">
        <v>239.42230000000004</v>
      </c>
      <c r="AP127" s="62">
        <v>43.352150000000002</v>
      </c>
      <c r="AQ127" s="63">
        <v>14.33531</v>
      </c>
      <c r="AR127" s="62">
        <v>18.361970000000003</v>
      </c>
      <c r="AS127" s="62">
        <v>18.107360000000003</v>
      </c>
      <c r="AT127" s="62">
        <v>74.470309999999998</v>
      </c>
      <c r="AU127" s="62">
        <v>14.57893</v>
      </c>
      <c r="AV127" s="62">
        <v>31.932019999999998</v>
      </c>
      <c r="AW127" s="62">
        <v>70.106479999999991</v>
      </c>
      <c r="AX127" s="62">
        <v>10.600379999999999</v>
      </c>
      <c r="AY127" s="62">
        <v>35.126670000000004</v>
      </c>
      <c r="AZ127" s="36" t="s">
        <v>87</v>
      </c>
      <c r="BA127" s="2"/>
    </row>
    <row r="128" spans="1:53" ht="24" x14ac:dyDescent="0.25">
      <c r="A128" s="19" t="s">
        <v>168</v>
      </c>
      <c r="B128" s="19" t="s">
        <v>68</v>
      </c>
      <c r="C128" s="8" t="s">
        <v>180</v>
      </c>
      <c r="E128" s="70" t="s">
        <v>184</v>
      </c>
      <c r="F128" s="61" t="s">
        <v>63</v>
      </c>
      <c r="G128" s="27"/>
      <c r="H128" s="39">
        <v>64.70620000000001</v>
      </c>
      <c r="I128" s="39">
        <v>12.720999999999998</v>
      </c>
      <c r="J128" s="40">
        <v>0.58299999999999996</v>
      </c>
      <c r="K128" s="39">
        <v>4.2534400000000003</v>
      </c>
      <c r="L128" s="40">
        <v>9.8799999999999985E-2</v>
      </c>
      <c r="M128" s="39">
        <v>3.6116599999999996</v>
      </c>
      <c r="N128" s="39">
        <v>1.10839</v>
      </c>
      <c r="O128" s="39">
        <v>0.88668000000000002</v>
      </c>
      <c r="P128" s="39">
        <v>2.8510299999999997</v>
      </c>
      <c r="Q128" s="40">
        <v>6.6309999999999994E-2</v>
      </c>
      <c r="R128" s="39">
        <f t="shared" si="86"/>
        <v>90.886510000000001</v>
      </c>
      <c r="S128" s="39"/>
      <c r="T128" s="37"/>
      <c r="U128" s="39">
        <v>71.194496169508966</v>
      </c>
      <c r="V128" s="39">
        <v>13.996575069658293</v>
      </c>
      <c r="W128" s="40">
        <v>0.64145926150544652</v>
      </c>
      <c r="X128" s="39">
        <v>4.6799459369772327</v>
      </c>
      <c r="Y128" s="40">
        <v>0.10870698977142043</v>
      </c>
      <c r="Z128" s="39">
        <v>3.9738126181968449</v>
      </c>
      <c r="AA128" s="39">
        <v>1.219531785351667</v>
      </c>
      <c r="AB128" s="39">
        <v>0.97559021953970737</v>
      </c>
      <c r="AC128" s="39">
        <v>3.1369118324697651</v>
      </c>
      <c r="AD128" s="40">
        <v>7.2959114288895635E-2</v>
      </c>
      <c r="AE128" s="39">
        <f t="shared" si="87"/>
        <v>99.999988997268233</v>
      </c>
      <c r="AF128" s="27"/>
      <c r="AG128" s="37"/>
      <c r="AH128" s="62">
        <v>7.5</v>
      </c>
      <c r="AI128" s="62">
        <v>11.1</v>
      </c>
      <c r="AJ128" s="62">
        <v>12</v>
      </c>
      <c r="AK128" s="62">
        <v>56.4</v>
      </c>
      <c r="AL128" s="62">
        <v>422.8</v>
      </c>
      <c r="AM128" s="62">
        <v>23.4</v>
      </c>
      <c r="AN128" s="62">
        <v>194</v>
      </c>
      <c r="AO128" s="62">
        <v>281.2</v>
      </c>
      <c r="AP128" s="62">
        <v>37.1</v>
      </c>
      <c r="AQ128" s="63">
        <v>14.5</v>
      </c>
      <c r="AR128" s="62">
        <v>17.600000000000001</v>
      </c>
      <c r="AS128" s="62">
        <v>22.7</v>
      </c>
      <c r="AT128" s="62">
        <v>50.7</v>
      </c>
      <c r="AU128" s="62">
        <v>9.1999999999999993</v>
      </c>
      <c r="AV128" s="62">
        <v>18.5</v>
      </c>
      <c r="AW128" s="62">
        <v>47.2</v>
      </c>
      <c r="AX128" s="62">
        <v>6.8</v>
      </c>
      <c r="AY128" s="62">
        <v>22</v>
      </c>
      <c r="AZ128" s="81">
        <v>1.2</v>
      </c>
      <c r="BA128" s="2"/>
    </row>
    <row r="129" spans="1:53" ht="24" x14ac:dyDescent="0.25">
      <c r="A129" s="19">
        <v>216</v>
      </c>
      <c r="B129" s="19" t="s">
        <v>68</v>
      </c>
      <c r="C129" s="8" t="s">
        <v>180</v>
      </c>
      <c r="E129" s="70" t="s">
        <v>185</v>
      </c>
      <c r="F129" s="89" t="s">
        <v>73</v>
      </c>
      <c r="G129" s="87"/>
      <c r="H129" s="39">
        <v>65.891199999999998</v>
      </c>
      <c r="I129" s="39">
        <v>12.89254</v>
      </c>
      <c r="J129" s="40">
        <v>0.29651</v>
      </c>
      <c r="K129" s="39">
        <v>2.8223199999999999</v>
      </c>
      <c r="L129" s="40">
        <v>4.8660000000000002E-2</v>
      </c>
      <c r="M129" s="39">
        <v>3.92536</v>
      </c>
      <c r="N129" s="39">
        <v>0.68189</v>
      </c>
      <c r="O129" s="39">
        <v>2.3867099999999999</v>
      </c>
      <c r="P129" s="39">
        <v>0.66317999999999999</v>
      </c>
      <c r="Q129" s="40">
        <v>0.11502</v>
      </c>
      <c r="R129" s="41">
        <f t="shared" si="86"/>
        <v>89.723389999999981</v>
      </c>
      <c r="S129" s="27"/>
      <c r="T129" s="37"/>
      <c r="U129" s="41">
        <v>73.438144341386987</v>
      </c>
      <c r="V129" s="41">
        <v>14.369205803614221</v>
      </c>
      <c r="W129" s="42">
        <v>0.33047120372166</v>
      </c>
      <c r="X129" s="41">
        <v>3.1455785224367334</v>
      </c>
      <c r="Y129" s="42">
        <v>5.4233343809975999E-2</v>
      </c>
      <c r="Z129" s="41">
        <v>4.3749568117124404</v>
      </c>
      <c r="AA129" s="41">
        <v>0.75999126203420697</v>
      </c>
      <c r="AB129" s="41">
        <v>2.6600752980827744</v>
      </c>
      <c r="AC129" s="41">
        <v>0.73913828499588696</v>
      </c>
      <c r="AD129" s="42">
        <v>0.12819398284059699</v>
      </c>
      <c r="AE129" s="39">
        <f t="shared" si="87"/>
        <v>99.999988854635475</v>
      </c>
      <c r="AF129" s="62"/>
      <c r="AG129" s="37"/>
      <c r="AH129" s="43">
        <v>12.4</v>
      </c>
      <c r="AI129" s="43">
        <v>24.6</v>
      </c>
      <c r="AJ129" s="43">
        <v>7.9</v>
      </c>
      <c r="AK129" s="43">
        <v>56.8</v>
      </c>
      <c r="AL129" s="43">
        <v>917.3</v>
      </c>
      <c r="AM129" s="43">
        <v>79.2</v>
      </c>
      <c r="AN129" s="43">
        <v>440</v>
      </c>
      <c r="AO129" s="43">
        <v>116.3</v>
      </c>
      <c r="AP129" s="43">
        <v>28.1</v>
      </c>
      <c r="AQ129" s="44">
        <v>9.5</v>
      </c>
      <c r="AR129" s="43">
        <v>17.600000000000001</v>
      </c>
      <c r="AS129" s="43">
        <v>25.6</v>
      </c>
      <c r="AT129" s="43">
        <v>58.5</v>
      </c>
      <c r="AU129" s="43">
        <v>12.2</v>
      </c>
      <c r="AV129" s="43">
        <v>24.6</v>
      </c>
      <c r="AW129" s="43">
        <v>46.5</v>
      </c>
      <c r="AX129" s="43">
        <v>11</v>
      </c>
      <c r="AY129" s="43">
        <v>20.5</v>
      </c>
      <c r="AZ129" s="74">
        <v>3.4</v>
      </c>
      <c r="BA129" s="2"/>
    </row>
    <row r="130" spans="1:53" x14ac:dyDescent="0.25">
      <c r="A130" s="27"/>
      <c r="B130" s="27"/>
      <c r="C130" s="8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Q130" s="27" t="s">
        <v>85</v>
      </c>
      <c r="R130" s="39">
        <f>AVERAGE(R126:R129)</f>
        <v>92.49416500000001</v>
      </c>
      <c r="S130" s="27" t="s">
        <v>186</v>
      </c>
      <c r="T130" s="37" t="s">
        <v>85</v>
      </c>
      <c r="U130" s="39">
        <f>AVERAGE(U126:U129)</f>
        <v>74.003959658666929</v>
      </c>
      <c r="V130" s="39">
        <f t="shared" ref="V130:AD130" si="88">AVERAGE(V126:V129)</f>
        <v>13.646970354874702</v>
      </c>
      <c r="W130" s="40">
        <f t="shared" si="88"/>
        <v>0.37617026475798254</v>
      </c>
      <c r="X130" s="39">
        <f t="shared" si="88"/>
        <v>3.2441624999231955</v>
      </c>
      <c r="Y130" s="40">
        <f t="shared" si="88"/>
        <v>6.5149861496401534E-2</v>
      </c>
      <c r="Z130" s="39">
        <f t="shared" si="88"/>
        <v>3.6740976682678204</v>
      </c>
      <c r="AA130" s="39">
        <f t="shared" si="88"/>
        <v>0.79959445813336938</v>
      </c>
      <c r="AB130" s="39">
        <f t="shared" si="88"/>
        <v>2.3908679446998686</v>
      </c>
      <c r="AC130" s="39">
        <f t="shared" si="88"/>
        <v>1.7263508500403342</v>
      </c>
      <c r="AD130" s="40">
        <f t="shared" si="88"/>
        <v>7.2670902115331282E-2</v>
      </c>
      <c r="AE130" s="27"/>
      <c r="AF130" s="27"/>
      <c r="AG130" s="37" t="s">
        <v>85</v>
      </c>
      <c r="AH130" s="68">
        <f>AVERAGE(AH126:AH129)</f>
        <v>8.8279650000000007</v>
      </c>
      <c r="AI130" s="68">
        <f t="shared" ref="AI130:AZ130" si="89">AVERAGE(AI126:AI129)</f>
        <v>14.6748525</v>
      </c>
      <c r="AJ130" s="68">
        <f t="shared" si="89"/>
        <v>8.2911800000000007</v>
      </c>
      <c r="AK130" s="68">
        <f t="shared" si="89"/>
        <v>41.999804999999995</v>
      </c>
      <c r="AL130" s="68">
        <f t="shared" si="89"/>
        <v>772.80839999999989</v>
      </c>
      <c r="AM130" s="68">
        <f t="shared" si="89"/>
        <v>63.4924125</v>
      </c>
      <c r="AN130" s="68">
        <f t="shared" si="89"/>
        <v>266.57122500000003</v>
      </c>
      <c r="AO130" s="68">
        <f t="shared" si="89"/>
        <v>187.41093499999999</v>
      </c>
      <c r="AP130" s="68">
        <f t="shared" si="89"/>
        <v>34.880352500000001</v>
      </c>
      <c r="AQ130" s="63">
        <f t="shared" si="89"/>
        <v>11.572520000000001</v>
      </c>
      <c r="AR130" s="68">
        <f t="shared" si="89"/>
        <v>18.128027500000002</v>
      </c>
      <c r="AS130" s="68">
        <f t="shared" si="89"/>
        <v>22.617892500000004</v>
      </c>
      <c r="AT130" s="68">
        <f t="shared" si="89"/>
        <v>58.704954999999998</v>
      </c>
      <c r="AU130" s="68">
        <f t="shared" si="89"/>
        <v>13.1406025</v>
      </c>
      <c r="AV130" s="68">
        <f t="shared" si="89"/>
        <v>25.380679999999998</v>
      </c>
      <c r="AW130" s="68">
        <f t="shared" si="89"/>
        <v>51.313727499999999</v>
      </c>
      <c r="AX130" s="68">
        <f t="shared" si="89"/>
        <v>11.319329999999999</v>
      </c>
      <c r="AY130" s="68">
        <f t="shared" si="89"/>
        <v>24.877937500000002</v>
      </c>
      <c r="AZ130" s="75">
        <f t="shared" si="89"/>
        <v>2.2999999999999998</v>
      </c>
      <c r="BA130" s="2"/>
    </row>
    <row r="131" spans="1:53" ht="24.75" thickBot="1" x14ac:dyDescent="0.3">
      <c r="A131" s="50"/>
      <c r="B131" s="50"/>
      <c r="C131" s="5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 t="s">
        <v>86</v>
      </c>
      <c r="R131" s="54">
        <f>STDEV(R126:R129)</f>
        <v>2.8131087015554126</v>
      </c>
      <c r="S131" s="64"/>
      <c r="T131" s="55" t="s">
        <v>86</v>
      </c>
      <c r="U131" s="54">
        <f>STDEV(U126:U129)</f>
        <v>2.8638261329805625</v>
      </c>
      <c r="V131" s="54">
        <f t="shared" ref="V131:AD131" si="90">STDEV(V126:V129)</f>
        <v>1.1755305144865831</v>
      </c>
      <c r="W131" s="53">
        <f t="shared" si="90"/>
        <v>0.17958763818073353</v>
      </c>
      <c r="X131" s="54">
        <f t="shared" si="90"/>
        <v>0.99507022254865674</v>
      </c>
      <c r="Y131" s="53">
        <f t="shared" si="90"/>
        <v>2.9448570661360956E-2</v>
      </c>
      <c r="Z131" s="54">
        <f t="shared" si="90"/>
        <v>0.81377067366982347</v>
      </c>
      <c r="AA131" s="54">
        <f t="shared" si="90"/>
        <v>0.32352814354606957</v>
      </c>
      <c r="AB131" s="54">
        <f t="shared" si="90"/>
        <v>1.0545719923300703</v>
      </c>
      <c r="AC131" s="54">
        <f t="shared" si="90"/>
        <v>1.0507208948756488</v>
      </c>
      <c r="AD131" s="53">
        <f t="shared" si="90"/>
        <v>4.4082164642338287E-2</v>
      </c>
      <c r="AE131" s="50"/>
      <c r="AF131" s="64"/>
      <c r="AG131" s="55" t="s">
        <v>86</v>
      </c>
      <c r="AH131" s="56">
        <f>STDEV(AH126:AH129)</f>
        <v>4.2261144938307895</v>
      </c>
      <c r="AI131" s="56">
        <f t="shared" ref="AI131:AZ131" si="91">STDEV(AI126:AI129)</f>
        <v>8.8428407461455318</v>
      </c>
      <c r="AJ131" s="56">
        <f t="shared" si="91"/>
        <v>2.5462601064829729</v>
      </c>
      <c r="AK131" s="56">
        <f t="shared" si="91"/>
        <v>17.419804049063451</v>
      </c>
      <c r="AL131" s="56">
        <f t="shared" si="91"/>
        <v>235.35024146771633</v>
      </c>
      <c r="AM131" s="56">
        <f t="shared" si="91"/>
        <v>31.673308632962424</v>
      </c>
      <c r="AN131" s="56">
        <f t="shared" si="91"/>
        <v>117.50898164905134</v>
      </c>
      <c r="AO131" s="56">
        <f t="shared" si="91"/>
        <v>85.900827591408571</v>
      </c>
      <c r="AP131" s="56">
        <f t="shared" si="91"/>
        <v>6.7815438869791995</v>
      </c>
      <c r="AQ131" s="57">
        <f t="shared" si="91"/>
        <v>3.3459728006166811</v>
      </c>
      <c r="AR131" s="56">
        <f t="shared" si="91"/>
        <v>0.65529233615616034</v>
      </c>
      <c r="AS131" s="56">
        <f t="shared" si="91"/>
        <v>3.2319470152151664</v>
      </c>
      <c r="AT131" s="56">
        <f t="shared" si="91"/>
        <v>11.101838864622113</v>
      </c>
      <c r="AU131" s="56">
        <f t="shared" si="91"/>
        <v>3.1798989817956378</v>
      </c>
      <c r="AV131" s="56">
        <f t="shared" si="91"/>
        <v>5.5409210642515658</v>
      </c>
      <c r="AW131" s="56">
        <f t="shared" si="91"/>
        <v>12.787837550817232</v>
      </c>
      <c r="AX131" s="56">
        <f t="shared" si="91"/>
        <v>4.1605381587962915</v>
      </c>
      <c r="AY131" s="56">
        <f t="shared" si="91"/>
        <v>6.8664055341853896</v>
      </c>
      <c r="AZ131" s="88">
        <f t="shared" si="91"/>
        <v>1.5556349186104046</v>
      </c>
      <c r="BA131" s="2"/>
    </row>
    <row r="132" spans="1:53" x14ac:dyDescent="0.25">
      <c r="A132" s="27"/>
      <c r="B132" s="27"/>
      <c r="C132" s="8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69"/>
      <c r="S132" s="27"/>
      <c r="T132" s="27"/>
      <c r="U132" s="69"/>
      <c r="V132" s="69"/>
      <c r="W132" s="69"/>
      <c r="X132" s="69"/>
      <c r="Y132" s="69"/>
      <c r="Z132" s="69"/>
      <c r="AA132" s="69"/>
      <c r="AB132" s="69"/>
      <c r="AC132" s="69"/>
      <c r="AD132" s="69"/>
      <c r="AE132" s="27"/>
      <c r="AF132" s="27"/>
      <c r="AG132" s="27"/>
      <c r="AH132" s="68"/>
      <c r="AI132" s="68"/>
      <c r="AJ132" s="68"/>
      <c r="AK132" s="68"/>
      <c r="AL132" s="68"/>
      <c r="AM132" s="68"/>
      <c r="AN132" s="68"/>
      <c r="AO132" s="68"/>
      <c r="AP132" s="68"/>
      <c r="AQ132" s="63"/>
      <c r="AR132" s="27"/>
      <c r="AS132" s="27"/>
      <c r="AT132" s="27"/>
      <c r="AU132" s="27"/>
      <c r="AV132" s="27"/>
      <c r="AW132" s="27"/>
      <c r="AX132" s="27"/>
      <c r="AY132" s="27"/>
      <c r="AZ132" s="66"/>
      <c r="BA132" s="2"/>
    </row>
    <row r="133" spans="1:53" ht="24" x14ac:dyDescent="0.25">
      <c r="A133" s="19">
        <v>98</v>
      </c>
      <c r="B133" s="27" t="s">
        <v>187</v>
      </c>
      <c r="C133" s="7" t="s">
        <v>188</v>
      </c>
      <c r="E133" s="70" t="s">
        <v>189</v>
      </c>
      <c r="F133" s="61" t="s">
        <v>74</v>
      </c>
      <c r="G133" s="27"/>
      <c r="H133" s="39">
        <v>68.959999999999994</v>
      </c>
      <c r="I133" s="39">
        <v>13.8</v>
      </c>
      <c r="J133" s="40">
        <v>0.71299999999999997</v>
      </c>
      <c r="K133" s="39">
        <v>5.4720000000000004</v>
      </c>
      <c r="L133" s="40">
        <v>0.10100000000000001</v>
      </c>
      <c r="M133" s="39">
        <v>2.58</v>
      </c>
      <c r="N133" s="39">
        <v>3.42</v>
      </c>
      <c r="O133" s="39">
        <v>0.86</v>
      </c>
      <c r="P133" s="39">
        <v>3.51</v>
      </c>
      <c r="Q133" s="40">
        <v>0.127</v>
      </c>
      <c r="R133" s="39">
        <f t="shared" ref="R133" si="92">SUM(H133:Q133)</f>
        <v>99.542999999999978</v>
      </c>
      <c r="S133" s="27"/>
      <c r="T133" s="37"/>
      <c r="U133" s="39">
        <v>69.276594034738764</v>
      </c>
      <c r="V133" s="39">
        <v>13.863355534794012</v>
      </c>
      <c r="W133" s="40">
        <v>0.71627336929769059</v>
      </c>
      <c r="X133" s="39">
        <v>5.4971218468400611</v>
      </c>
      <c r="Y133" s="40">
        <v>0.10146368905899966</v>
      </c>
      <c r="Z133" s="39">
        <v>2.591844730418011</v>
      </c>
      <c r="AA133" s="39">
        <v>3.4357011542750375</v>
      </c>
      <c r="AB133" s="39">
        <v>0.8639482434726703</v>
      </c>
      <c r="AC133" s="39">
        <v>3.5261143425454335</v>
      </c>
      <c r="AD133" s="40">
        <v>0.12758305455933619</v>
      </c>
      <c r="AE133" s="39">
        <f t="shared" ref="AE133" si="93">SUM(U133:AD133)</f>
        <v>100.00000000000004</v>
      </c>
      <c r="AF133" s="27"/>
      <c r="AG133" s="37"/>
      <c r="AH133" s="62">
        <v>79</v>
      </c>
      <c r="AI133" s="62">
        <v>197</v>
      </c>
      <c r="AJ133" s="62">
        <v>25</v>
      </c>
      <c r="AK133" s="62">
        <v>139</v>
      </c>
      <c r="AL133" s="62">
        <v>265</v>
      </c>
      <c r="AM133" s="62">
        <v>24</v>
      </c>
      <c r="AN133" s="62">
        <v>166</v>
      </c>
      <c r="AO133" s="62">
        <v>105</v>
      </c>
      <c r="AP133" s="62">
        <v>20</v>
      </c>
      <c r="AQ133" s="63">
        <v>4.9000000000000004</v>
      </c>
      <c r="AR133" s="62">
        <v>15</v>
      </c>
      <c r="AS133" s="62">
        <v>33</v>
      </c>
      <c r="AT133" s="62">
        <v>70</v>
      </c>
      <c r="AU133" s="62">
        <v>4</v>
      </c>
      <c r="AV133" s="62">
        <v>20</v>
      </c>
      <c r="AW133" s="62">
        <v>26</v>
      </c>
      <c r="AX133" s="62">
        <v>2</v>
      </c>
      <c r="AY133" s="28" t="s">
        <v>87</v>
      </c>
      <c r="AZ133" s="36" t="s">
        <v>87</v>
      </c>
      <c r="BA133" s="2"/>
    </row>
    <row r="134" spans="1:53" x14ac:dyDescent="0.25">
      <c r="A134" s="90"/>
      <c r="B134" s="90"/>
      <c r="C134" s="4"/>
      <c r="D134" s="90"/>
      <c r="E134" s="45"/>
      <c r="F134" s="45"/>
      <c r="G134" s="90"/>
      <c r="H134" s="41"/>
      <c r="I134" s="41"/>
      <c r="J134" s="42"/>
      <c r="K134" s="41"/>
      <c r="L134" s="42"/>
      <c r="M134" s="41"/>
      <c r="N134" s="41"/>
      <c r="O134" s="41"/>
      <c r="P134" s="41"/>
      <c r="Q134" s="42"/>
      <c r="R134" s="41"/>
      <c r="S134" s="90"/>
      <c r="T134" s="90"/>
      <c r="U134" s="41"/>
      <c r="V134" s="41"/>
      <c r="W134" s="42"/>
      <c r="X134" s="41"/>
      <c r="Y134" s="42"/>
      <c r="Z134" s="41"/>
      <c r="AA134" s="41"/>
      <c r="AB134" s="41"/>
      <c r="AC134" s="41"/>
      <c r="AD134" s="42"/>
      <c r="AE134" s="90"/>
      <c r="AF134" s="90"/>
      <c r="AG134" s="90"/>
      <c r="AH134" s="43"/>
      <c r="AI134" s="43"/>
      <c r="AJ134" s="43"/>
      <c r="AK134" s="43"/>
      <c r="AL134" s="43"/>
      <c r="AM134" s="43"/>
      <c r="AN134" s="43"/>
      <c r="AO134" s="43"/>
      <c r="AP134" s="43"/>
      <c r="AQ134" s="44"/>
      <c r="AR134" s="43"/>
      <c r="AS134" s="43"/>
      <c r="AT134" s="43"/>
      <c r="AU134" s="43"/>
      <c r="AV134" s="43"/>
      <c r="AW134" s="43"/>
      <c r="AX134" s="43"/>
      <c r="AY134" s="90"/>
      <c r="AZ134" s="91"/>
      <c r="BA134" s="2"/>
    </row>
    <row r="135" spans="1:53" ht="15" x14ac:dyDescent="0.25">
      <c r="A135" s="105" t="s">
        <v>192</v>
      </c>
      <c r="B135" s="95"/>
      <c r="C135" s="95"/>
      <c r="D135" s="38"/>
      <c r="E135" s="94" t="s">
        <v>190</v>
      </c>
      <c r="F135" s="95"/>
      <c r="G135" s="95"/>
      <c r="H135" s="95"/>
      <c r="I135" s="95"/>
      <c r="J135" s="95"/>
      <c r="K135" s="95"/>
      <c r="L135" s="95"/>
      <c r="M135" s="38"/>
      <c r="N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  <c r="AJ135" s="38"/>
      <c r="AK135" s="38"/>
      <c r="AL135" s="38"/>
      <c r="AM135" s="38"/>
      <c r="AN135" s="38"/>
      <c r="AO135" s="38"/>
      <c r="AP135" s="38"/>
      <c r="AQ135" s="38"/>
      <c r="AR135" s="38"/>
      <c r="AS135" s="38"/>
      <c r="AT135" s="38"/>
      <c r="AU135" s="38"/>
      <c r="AV135" s="38"/>
      <c r="AW135" s="38"/>
      <c r="AX135" s="38"/>
      <c r="AY135" s="38"/>
      <c r="AZ135" s="38"/>
      <c r="BA135" s="2"/>
    </row>
    <row r="136" spans="1:53" ht="15" x14ac:dyDescent="0.25">
      <c r="A136" s="92" t="s">
        <v>193</v>
      </c>
      <c r="B136" s="93"/>
      <c r="C136" s="93"/>
      <c r="D136" s="38"/>
      <c r="E136" s="96" t="s">
        <v>191</v>
      </c>
      <c r="F136" s="93"/>
      <c r="G136" s="93"/>
      <c r="H136" s="93"/>
      <c r="I136" s="93"/>
      <c r="J136" s="93"/>
      <c r="K136" s="93"/>
      <c r="L136" s="93"/>
      <c r="M136" s="38"/>
      <c r="N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  <c r="AJ136" s="38"/>
      <c r="AK136" s="38"/>
      <c r="AL136" s="38"/>
      <c r="AM136" s="38"/>
      <c r="AN136" s="38"/>
      <c r="AO136" s="38"/>
      <c r="AP136" s="38"/>
      <c r="AQ136" s="38"/>
      <c r="AR136" s="38"/>
      <c r="AS136" s="38"/>
      <c r="AT136" s="38"/>
      <c r="AU136" s="38"/>
      <c r="AV136" s="38"/>
      <c r="AW136" s="38"/>
      <c r="AX136" s="38"/>
      <c r="AY136" s="38"/>
      <c r="AZ136" s="38"/>
      <c r="BA136" s="2"/>
    </row>
  </sheetData>
  <mergeCells count="8">
    <mergeCell ref="A1:T1"/>
    <mergeCell ref="H2:J2"/>
    <mergeCell ref="A135:C135"/>
    <mergeCell ref="A136:C136"/>
    <mergeCell ref="E135:L135"/>
    <mergeCell ref="E136:L136"/>
    <mergeCell ref="U2:W2"/>
    <mergeCell ref="AH2:AK2"/>
  </mergeCells>
  <printOptions gridLines="1"/>
  <pageMargins left="0.25" right="0.25" top="0.75" bottom="0.75" header="0.3" footer="0.3"/>
  <pageSetup paperSize="5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Rock Geochemistry</vt:lpstr>
      <vt:lpstr>'Rock Geochemistry'!Print_Titles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</dc:creator>
  <cp:lastModifiedBy>Schnur, Susan (DNR)</cp:lastModifiedBy>
  <cp:lastPrinted>2016-01-19T17:41:41Z</cp:lastPrinted>
  <dcterms:created xsi:type="dcterms:W3CDTF">2016-01-05T21:40:41Z</dcterms:created>
  <dcterms:modified xsi:type="dcterms:W3CDTF">2017-11-14T23:07:46Z</dcterms:modified>
</cp:coreProperties>
</file>